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e5109627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288c47d28f54c40"/>
    <x:sheet xmlns:r="http://schemas.openxmlformats.org/officeDocument/2006/relationships" name="Claim Register" sheetId="2" r:id="R2d35f60d411e4dd2"/>
    <x:sheet xmlns:r="http://schemas.openxmlformats.org/officeDocument/2006/relationships" name="Source Register" sheetId="3" r:id="R45a4d3fc76114ddf"/>
    <x:sheet xmlns:r="http://schemas.openxmlformats.org/officeDocument/2006/relationships" name="Closure Ledger" sheetId="4" r:id="R9d85f96ac0744e15"/>
    <x:sheet xmlns:r="http://schemas.openxmlformats.org/officeDocument/2006/relationships" name="Capital Dossiers" sheetId="5" r:id="Rd41657239be241d0"/>
    <x:sheet xmlns:r="http://schemas.openxmlformats.org/officeDocument/2006/relationships" name="Procurement Tests" sheetId="6" r:id="Rb8be11395afd4891"/>
    <x:sheet xmlns:r="http://schemas.openxmlformats.org/officeDocument/2006/relationships" name="Workforce Spec" sheetId="7" r:id="Re991460961f94c2c"/>
    <x:sheet xmlns:r="http://schemas.openxmlformats.org/officeDocument/2006/relationships" name="Housing &amp; Hubs" sheetId="8" r:id="R1dc77db9fd074cc5"/>
    <x:sheet xmlns:r="http://schemas.openxmlformats.org/officeDocument/2006/relationships" name="Grants Multi-Year" sheetId="9" r:id="Rbd78db89bbca4229"/>
    <x:sheet xmlns:r="http://schemas.openxmlformats.org/officeDocument/2006/relationships" name="Grant Controls" sheetId="10" r:id="Re886d11f966f4689"/>
    <x:sheet xmlns:r="http://schemas.openxmlformats.org/officeDocument/2006/relationships" name="Annual Grants" sheetId="11" r:id="R162852eab6d249c5"/>
    <x:sheet xmlns:r="http://schemas.openxmlformats.org/officeDocument/2006/relationships" name="CIP Sample" sheetId="12" r:id="R0e33d77cb00a445f"/>
    <x:sheet xmlns:r="http://schemas.openxmlformats.org/officeDocument/2006/relationships" name="Service Matrix" sheetId="13" r:id="Rb43e9494cd4c415b"/>
    <x:sheet xmlns:r="http://schemas.openxmlformats.org/officeDocument/2006/relationships" name="Audit Crosswalk" sheetId="14" r:id="R3d4ee5c8ba134209"/>
    <x:sheet xmlns:r="http://schemas.openxmlformats.org/officeDocument/2006/relationships" name="Reforms" sheetId="15" r:id="R4107b9fd1d1943af"/>
    <x:sheet xmlns:r="http://schemas.openxmlformats.org/officeDocument/2006/relationships" name="90-Day Plan" sheetId="16" r:id="Ra0232ee3693e43b1"/>
    <x:sheet xmlns:r="http://schemas.openxmlformats.org/officeDocument/2006/relationships" name="Records Requests" sheetId="17" r:id="R4c5a2cfef8074515"/>
    <x:sheet xmlns:r="http://schemas.openxmlformats.org/officeDocument/2006/relationships" name="Calculations" sheetId="18" r:id="R534c75aa343a4e94"/>
    <x:sheet xmlns:r="http://schemas.openxmlformats.org/officeDocument/2006/relationships" name="Dashboard" sheetId="19" r:id="R1541747a6570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.0%"/>
    <x:numFmt numFmtId="202" formatCode="$#,##0.000&quot;M&quot;"/>
    <x:numFmt numFmtId="203" formatCode="$#,##0&quot;M&quot;"/>
  </x:numFmts>
  <x:fonts count="11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0B2545"/>
      <x:name val="Aptos"/>
    </x:font>
    <x:font>
      <x:b/>
      <x:sz val="11"/>
      <x:color rgb="FFFFFFFF"/>
      <x:name val="Carlito"/>
    </x:font>
    <x:font>
      <x:sz val="11"/>
      <x:color rgb="FF0B2545"/>
      <x:name val="Carlito"/>
    </x:font>
    <x:font>
      <x:b/>
      <x:sz val="10"/>
      <x:color rgb="FFFFFFFF"/>
      <x:name val="Aptos"/>
    </x:font>
    <x:font>
      <x:sz val="9"/>
      <x:color rgb="FF1F2937"/>
      <x:name val="Aptos"/>
    </x:font>
    <x:font>
      <x:b/>
      <x:sz val="20"/>
      <x:color rgb="FF0B2545"/>
      <x:name val="Carlito"/>
    </x:font>
    <x:font>
      <x:sz val="9"/>
      <x:color rgb="FF667085"/>
      <x:name val="Carlito"/>
    </x:font>
    <x:font>
      <x:b/>
      <x:sz val="11"/>
      <x:color rgb="FF0B2545"/>
      <x:name val="Carlito"/>
    </x:font>
    <x:font>
      <x:sz val="10"/>
      <x:color rgb="FF0B254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2545"/>
      </x:patternFill>
    </x:fill>
    <x:fill>
      <x:patternFill patternType="solid">
        <x:fgColor rgb="FFEAF2F8"/>
      </x:patternFill>
    </x:fill>
    <x:fill>
      <x:patternFill patternType="solid">
        <x:fgColor rgb="FF2E75B6"/>
      </x:patternFill>
    </x:fill>
    <x:fill>
      <x:patternFill patternType="solid">
        <x:fgColor rgb="FFF4F8FC"/>
      </x:patternFill>
    </x:fill>
    <x:fill>
      <x:patternFill patternType="solid">
        <x:fgColor rgb="FFFFF4D6"/>
      </x:patternFill>
    </x:fill>
    <x:fill>
      <x:patternFill patternType="solid">
        <x:fgColor rgb="FFD9A441"/>
      </x:patternFill>
    </x:fill>
  </x:fills>
  <x:borders count="9">
    <x:border/>
    <x:border>
      <x:left style="medium">
        <x:color rgb="FF0B2545"/>
      </x:left>
      <x:top style="medium">
        <x:color rgb="FF0B2545"/>
      </x:top>
      <x:bottom style="medium">
        <x:color rgb="FF0B2545"/>
      </x:bottom>
    </x:border>
    <x:border>
      <x:top style="medium">
        <x:color rgb="FF0B2545"/>
      </x:top>
      <x:bottom style="medium">
        <x:color rgb="FF0B2545"/>
      </x:bottom>
    </x:border>
    <x:border>
      <x:right style="medium">
        <x:color rgb="FF0B2545"/>
      </x:right>
      <x:top style="medium">
        <x:color rgb="FF0B2545"/>
      </x:top>
      <x:bottom style="medium">
        <x:color rgb="FF0B2545"/>
      </x:bottom>
    </x:border>
    <x:border>
      <x:bottom style="thin">
        <x:color rgb="FFE6EAF0"/>
      </x:bottom>
    </x:border>
    <x:border>
      <x:top style="thin">
        <x:color rgb="FFE6EAF0"/>
      </x:top>
      <x:bottom style="thin">
        <x:color rgb="FFE6EAF0"/>
      </x:bottom>
    </x:border>
    <x:border>
      <x:left style="thin">
        <x:color rgb="FF2E75B6"/>
      </x:left>
      <x:top style="thin">
        <x:color rgb="FF2E75B6"/>
      </x:top>
      <x:bottom style="thin">
        <x:color rgb="FF2E75B6"/>
      </x:bottom>
    </x:border>
    <x:border>
      <x:right style="thin">
        <x:color rgb="FF2E75B6"/>
      </x:right>
      <x:top style="thin">
        <x:color rgb="FF2E75B6"/>
      </x:top>
      <x:bottom style="thin">
        <x:color rgb="FF2E75B6"/>
      </x:bottom>
    </x:border>
    <x:border>
      <x:left style="thin">
        <x:color rgb="FFE6EAF0"/>
      </x:left>
      <x:right style="thin">
        <x:color rgb="FFE6EAF0"/>
      </x:right>
      <x:top style="thin">
        <x:color rgb="FFE6EAF0"/>
      </x:top>
      <x:bottom style="thin">
        <x:color rgb="FFE6EAF0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top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200" fontId="6" fillId="5" borderId="4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5" borderId="5" xfId="0" applyNumberFormat="1" applyFont="1" applyFill="1" applyBorder="1" applyAlignment="1">
      <x:alignment vertical="top" wrapText="1"/>
    </x:xf>
    <x:xf numFmtId="201" fontId="6" fillId="5" borderId="4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 wrapText="1"/>
    </x:xf>
    <x:xf numFmtId="201" fontId="6" fillId="5" borderId="5" xfId="0" applyNumberFormat="1" applyFont="1" applyFill="1" applyBorder="1" applyAlignment="1">
      <x:alignment vertical="top" wrapText="1"/>
    </x:xf>
    <x:xf numFmtId="202" fontId="6" fillId="5" borderId="5" xfId="0" applyNumberFormat="1" applyFont="1" applyFill="1" applyBorder="1" applyAlignment="1">
      <x:alignment vertical="top" wrapText="1"/>
    </x:xf>
    <x:xf numFmtId="202" fontId="6" fillId="0" borderId="5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6" xfId="0" applyNumberFormat="1" applyFont="1" applyFill="1" applyBorder="1"/>
    <x:xf numFmtId="0" fontId="7" fillId="3" borderId="7" xfId="0" applyNumberFormat="1" applyFont="1" applyFill="1" applyBorder="1"/>
    <x:xf numFmtId="0" fontId="7" fillId="3" borderId="6" xfId="0" applyNumberFormat="1" applyFont="1" applyFill="1" applyBorder="1" applyAlignment="1">
      <x:alignment horizontal="center"/>
    </x:xf>
    <x:xf numFmtId="0" fontId="7" fillId="3" borderId="7" xfId="0" applyNumberFormat="1" applyFont="1" applyFill="1" applyBorder="1" applyAlignment="1">
      <x:alignment horizontal="center"/>
    </x:xf>
    <x:xf numFmtId="0" fontId="7" fillId="3" borderId="6" xfId="0" applyNumberFormat="1" applyFont="1" applyFill="1" applyBorder="1" applyAlignment="1">
      <x:alignment horizontal="center" vertical="center"/>
    </x:xf>
    <x:xf numFmtId="0" fontId="7" fillId="3" borderId="7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horizontal="center" wrapText="1"/>
    </x:xf>
    <x:xf numFmtId="203" fontId="0" fillId="0" borderId="0" xfId="0" applyNumberFormat="1" applyFont="1" applyFill="1" applyBorder="1"/>
    <x:xf numFmtId="0" fontId="3" fillId="2" borderId="8" xfId="0" applyNumberFormat="1" applyFont="1" applyFill="1" applyBorder="1"/>
    <x:xf numFmtId="0" fontId="0" fillId="0" borderId="8" xfId="0" applyNumberFormat="1" applyFont="1" applyFill="1" applyBorder="1"/>
    <x:xf numFmtId="203" fontId="0" fillId="0" borderId="8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0B2545"/>
      </x:font>
      <x:fill>
        <x:patternFill patternType="solid">
          <x:bgColor rgb="FFDFF2E1"/>
        </x:patternFill>
      </x:fill>
    </x:dxf>
    <x:dxf>
      <x:font>
        <x:color rgb="FF0B2545"/>
      </x:font>
      <x:fill>
        <x:patternFill patternType="solid">
          <x:bgColor rgb="FFFFF4D6"/>
        </x:patternFill>
      </x:fill>
    </x:dxf>
    <x:dxf>
      <x:font>
        <x:b/>
        <x:color rgb="FF0B2545"/>
      </x:font>
      <x:fill>
        <x:patternFill patternType="solid">
          <x:bgColor rgb="FFDFF2E1"/>
        </x:patternFill>
      </x:fill>
    </x:dxf>
    <x:dxf>
      <x:font>
        <x:b/>
        <x:color rgb="FF9B1C1C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3bc12aa57461f" /><Relationship Type="http://schemas.openxmlformats.org/officeDocument/2006/relationships/theme" Target="/xl/theme/theme1.xml" Id="R536563b26a6c4371" /><Relationship Type="http://schemas.openxmlformats.org/officeDocument/2006/relationships/sharedStrings" Target="/xl/sharedStrings.xml" Id="R2920e3a7f5194ca4" /><Relationship Type="http://schemas.openxmlformats.org/officeDocument/2006/relationships/worksheet" Target="/xl/worksheets/sheet1.xml" Id="Rf288c47d28f54c40" /><Relationship Type="http://schemas.openxmlformats.org/officeDocument/2006/relationships/worksheet" Target="/xl/worksheets/sheet2.xml" Id="R2d35f60d411e4dd2" /><Relationship Type="http://schemas.openxmlformats.org/officeDocument/2006/relationships/worksheet" Target="/xl/worksheets/sheet3.xml" Id="R45a4d3fc76114ddf" /><Relationship Type="http://schemas.openxmlformats.org/officeDocument/2006/relationships/worksheet" Target="/xl/worksheets/sheet4.xml" Id="R9d85f96ac0744e15" /><Relationship Type="http://schemas.openxmlformats.org/officeDocument/2006/relationships/worksheet" Target="/xl/worksheets/sheet5.xml" Id="Rd41657239be241d0" /><Relationship Type="http://schemas.openxmlformats.org/officeDocument/2006/relationships/worksheet" Target="/xl/worksheets/sheet6.xml" Id="Rb8be11395afd4891" /><Relationship Type="http://schemas.openxmlformats.org/officeDocument/2006/relationships/worksheet" Target="/xl/worksheets/sheet7.xml" Id="Re991460961f94c2c" /><Relationship Type="http://schemas.openxmlformats.org/officeDocument/2006/relationships/worksheet" Target="/xl/worksheets/sheet8.xml" Id="R1dc77db9fd074cc5" /><Relationship Type="http://schemas.openxmlformats.org/officeDocument/2006/relationships/worksheet" Target="/xl/worksheets/sheet9.xml" Id="Rbd78db89bbca4229" /><Relationship Type="http://schemas.openxmlformats.org/officeDocument/2006/relationships/worksheet" Target="/xl/worksheets/sheet10.xml" Id="Re886d11f966f4689" /><Relationship Type="http://schemas.openxmlformats.org/officeDocument/2006/relationships/worksheet" Target="/xl/worksheets/sheet11.xml" Id="R162852eab6d249c5" /><Relationship Type="http://schemas.openxmlformats.org/officeDocument/2006/relationships/worksheet" Target="/xl/worksheets/sheet12.xml" Id="R0e33d77cb00a445f" /><Relationship Type="http://schemas.openxmlformats.org/officeDocument/2006/relationships/worksheet" Target="/xl/worksheets/sheet13.xml" Id="Rb43e9494cd4c415b" /><Relationship Type="http://schemas.openxmlformats.org/officeDocument/2006/relationships/worksheet" Target="/xl/worksheets/sheet14.xml" Id="R3d4ee5c8ba134209" /><Relationship Type="http://schemas.openxmlformats.org/officeDocument/2006/relationships/worksheet" Target="/xl/worksheets/sheet15.xml" Id="R4107b9fd1d1943af" /><Relationship Type="http://schemas.openxmlformats.org/officeDocument/2006/relationships/worksheet" Target="/xl/worksheets/sheet16.xml" Id="Ra0232ee3693e43b1" /><Relationship Type="http://schemas.openxmlformats.org/officeDocument/2006/relationships/worksheet" Target="/xl/worksheets/sheet17.xml" Id="R4c5a2cfef8074515" /><Relationship Type="http://schemas.openxmlformats.org/officeDocument/2006/relationships/worksheet" Target="/xl/worksheets/sheet18.xml" Id="R534c75aa343a4e94" /><Relationship Type="http://schemas.openxmlformats.org/officeDocument/2006/relationships/worksheet" Target="/xl/worksheets/sheet19.xml" Id="R1541747a65704e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ac1da8bffba4b8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Approved 2024–2033 capital plans ($M)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$ millions</c:v>
          </c:tx>
          <c:cat>
            <c:strRef>
              <c:f>'Dashboard'!$A$9:$A$11</c:f>
              <c:strCache>
                <c:ptCount val="0"/>
              </c:strCache>
            </c:strRef>
          </c:cat>
          <c:val>
            <c:numRef>
              <c:f>'Dashboard'!$B$9:$B$11</c:f>
              <c:numCache>
                <c:formatCode>$#,##0"M"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&quot;M&quot;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7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ac1da8bffba4b8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1.xml" Id="R358ef5996740453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London Public-Records Ledger — Final Public Edition 5.0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Machine-readable evidence appendix | Evidence lock: 2026-08-20</x:v>
      </x:c>
      <x:c r="B2" s="7"/>
      <x:c r="C2" s="7"/>
      <x:c r="D2" s="7"/>
      <x:c r="E2" s="7"/>
      <x:c r="F2" s="7"/>
      <x:c r="G2" s="7"/>
      <x:c r="H2" s="7"/>
    </x:row>
    <x:row r="4">
      <x:c r="A4" s="9" t="str">
        <x:v>HOW TO USE THIS WORKBOOK</x:v>
      </x:c>
      <x:c r="B4" s="9"/>
      <x:c r="C4" s="9"/>
      <x:c r="D4" s="9"/>
      <x:c r="E4" s="9"/>
      <x:c r="F4" s="9"/>
      <x:c r="G4" s="9"/>
      <x:c r="H4" s="9"/>
    </x:row>
    <x:row r="6" ht="44" customHeight="1">
      <x:c r="A6" s="11" t="str">
        <x:v>STATUS</x:v>
      </x:c>
      <x:c r="B6" s="11"/>
      <x:c r="C6" s="15" t="str">
        <x:v>Independent review — not an official audit or assurance engagement</x:v>
      </x:c>
      <x:c r="D6" s="15"/>
      <x:c r="E6" s="15"/>
      <x:c r="F6" s="15"/>
      <x:c r="G6" s="15"/>
      <x:c r="H6" s="15"/>
    </x:row>
    <x:row r="8" ht="44" customHeight="1">
      <x:c r="A8" s="11" t="str">
        <x:v>PURPOSE</x:v>
      </x:c>
      <x:c r="B8" s="11"/>
      <x:c r="C8" s="15" t="str">
        <x:v>Companion workbook for the Final Public Edition report. It preserves the claim register, source register, calculations, dossiers, audit crosswalk, reform sequence and records-request specifications in machine-readable form.</x:v>
      </x:c>
      <x:c r="D8" s="15"/>
      <x:c r="E8" s="15"/>
      <x:c r="F8" s="15"/>
      <x:c r="G8" s="15"/>
      <x:c r="H8" s="15"/>
    </x:row>
    <x:row r="10" ht="44" customHeight="1">
      <x:c r="A10" s="11" t="str">
        <x:v>GOVERNING RULE</x:v>
      </x:c>
      <x:c r="B10" s="11"/>
      <x:c r="C10" s="15" t="str">
        <x:v>A budget, award, allocation, commitment, payment, completion and outcome are different statuses. Do not collapse them.</x:v>
      </x:c>
      <x:c r="D10" s="15"/>
      <x:c r="E10" s="15"/>
      <x:c r="F10" s="15"/>
      <x:c r="G10" s="15"/>
      <x:c r="H10" s="15"/>
    </x:row>
    <x:row r="12" ht="52" customHeight="1">
      <x:c r="A12" s="11" t="str">
        <x:v>REPRODUCIBILITY BOUNDARY</x:v>
      </x:c>
      <x:c r="B12" s="11"/>
      <x:c r="C12" s="19" t="str">
        <x:v>Claims C010–C013 are derived / limited because the 1,978-row procurement parser export and normalization workbook are not included in the publication package.</x:v>
      </x:c>
      <x:c r="D12" s="19"/>
      <x:c r="E12" s="19"/>
      <x:c r="F12" s="19"/>
      <x:c r="G12" s="19"/>
      <x:c r="H12" s="19"/>
    </x:row>
    <x:row r="14" ht="44" customHeight="1">
      <x:c r="A14" s="11" t="str">
        <x:v>PUBLICATION RULE</x:v>
      </x:c>
      <x:c r="B14" s="11"/>
      <x:c r="C14" s="15" t="str">
        <x:v>Use only Final Public Edition 5.0 and later source-locked supplements for outreach. Preserve prior versions rather than silently overwriting the evidence trail.</x:v>
      </x:c>
      <x:c r="D14" s="15"/>
      <x:c r="E14" s="15"/>
      <x:c r="F14" s="15"/>
      <x:c r="G14" s="15"/>
      <x:c r="H14" s="15"/>
    </x:row>
  </x:sheetData>
  <x:mergeCells>
    <x:mergeCell ref="A1:H1"/>
    <x:mergeCell ref="A2:H2"/>
    <x:mergeCell ref="A4:H4"/>
    <x:mergeCell ref="A6:B6"/>
    <x:mergeCell ref="C6:H6"/>
    <x:mergeCell ref="A8:B8"/>
    <x:mergeCell ref="C8:H8"/>
    <x:mergeCell ref="A10:B10"/>
    <x:mergeCell ref="C10:H10"/>
    <x:mergeCell ref="A12:B12"/>
    <x:mergeCell ref="C12:H12"/>
    <x:mergeCell ref="A14:B14"/>
    <x:mergeCell ref="C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58" hidden="0" customWidth="1"/>
    <x:col min="3" max="3" width="20" hidden="0" customWidth="1"/>
    <x:col min="4" max="4" width="12" hidden="0" customWidth="1"/>
    <x:col min="5" max="5" width="42" hidden="0" customWidth="1"/>
  </x:cols>
  <x:sheetData>
    <x:row r="1" ht="34" customHeight="1">
      <x:c r="A1" s="3" t="str">
        <x:v>Claim Verification Register</x:v>
      </x:c>
      <x:c r="B1" s="3"/>
      <x:c r="C1" s="3"/>
      <x:c r="D1" s="3"/>
      <x:c r="E1" s="3"/>
    </x:row>
    <x:row r="2" ht="30" customHeight="1">
      <x:c r="A2" s="7" t="str">
        <x:v>Every material claim, its evidence status, source ID and publication guardrail.</x:v>
      </x:c>
      <x:c r="B2" s="7"/>
      <x:c r="C2" s="7"/>
      <x:c r="D2" s="7"/>
      <x:c r="E2" s="7"/>
    </x:row>
    <x:row r="4" ht="15" hidden="0" customHeight="1">
      <x:c r="A4" s="27" t="str">
        <x:v>ID</x:v>
      </x:c>
      <x:c r="B4" s="28" t="str">
        <x:v>Material claim</x:v>
      </x:c>
      <x:c r="C4" s="28" t="str">
        <x:v>Status</x:v>
      </x:c>
      <x:c r="D4" s="28" t="str">
        <x:v>Source</x:v>
      </x:c>
      <x:c r="E4" s="29" t="str">
        <x:v>Guardrail</x:v>
      </x:c>
    </x:row>
    <x:row r="5" ht="15" hidden="0" customHeight="1">
      <x:c r="A5" s="37" t="str">
        <x:v>C001</x:v>
      </x:c>
      <x:c r="B5" s="37" t="str">
        <x:v>2026 tax-supported operating expenditure is $1.467820B.</x:v>
      </x:c>
      <x:c r="C5" s="37" t="str">
        <x:v>Verified</x:v>
      </x:c>
      <x:c r="D5" s="37" t="str">
        <x:v>S01</x:v>
      </x:c>
      <x:c r="E5" s="37" t="str">
        <x:v>Budget authority; not actual.</x:v>
      </x:c>
    </x:row>
    <x:row r="6" ht="15" hidden="0" customHeight="1">
      <x:c r="A6" s="36" t="str">
        <x:v>C002</x:v>
      </x:c>
      <x:c r="B6" s="36" t="str">
        <x:v>2026 tax-rate increase is 3.4%.</x:v>
      </x:c>
      <x:c r="C6" s="36" t="str">
        <x:v>Verified</x:v>
      </x:c>
      <x:c r="D6" s="36" t="str">
        <x:v>S01</x:v>
      </x:c>
      <x:c r="E6" s="36" t="str">
        <x:v>Rate impact, not levy growth.</x:v>
      </x:c>
    </x:row>
    <x:row r="7" ht="15" hidden="0" customHeight="1">
      <x:c r="A7" s="38" t="str">
        <x:v>C003</x:v>
      </x:c>
      <x:c r="B7" s="38" t="str">
        <x:v>Three 10-year capital plans total $3.588B, $707M and $1.469B.</x:v>
      </x:c>
      <x:c r="C7" s="38" t="str">
        <x:v>Verified</x:v>
      </x:c>
      <x:c r="D7" s="38" t="str">
        <x:v>S01</x:v>
      </x:c>
      <x:c r="E7" s="38" t="str">
        <x:v>Keep support types separate.</x:v>
      </x:c>
    </x:row>
    <x:row r="8" ht="15" hidden="0" customHeight="1">
      <x:c r="A8" s="36" t="str">
        <x:v>C004</x:v>
      </x:c>
      <x:c r="B8" s="36" t="str">
        <x:v>2024 actual expenses were below budget in 8 of 9 PSAB functions.</x:v>
      </x:c>
      <x:c r="C8" s="36" t="str">
        <x:v>Derived</x:v>
      </x:c>
      <x:c r="D8" s="36" t="str">
        <x:v>S11</x:v>
      </x:c>
      <x:c r="E8" s="36" t="str">
        <x:v>Broad functions only.</x:v>
      </x:c>
    </x:row>
    <x:row r="9" ht="15" hidden="0" customHeight="1">
      <x:c r="A9" s="38" t="str">
        <x:v>C005</x:v>
      </x:c>
      <x:c r="B9" s="38" t="str">
        <x:v>Social housing was 28.2% below budget in 2024.</x:v>
      </x:c>
      <x:c r="C9" s="38" t="str">
        <x:v>Derived</x:v>
      </x:c>
      <x:c r="D9" s="38" t="str">
        <x:v>S11</x:v>
      </x:c>
      <x:c r="E9" s="38" t="str">
        <x:v>Cause not established.</x:v>
      </x:c>
    </x:row>
    <x:row r="10" ht="15" hidden="0" customHeight="1">
      <x:c r="A10" s="36" t="str">
        <x:v>C006</x:v>
      </x:c>
      <x:c r="B10" s="36" t="str">
        <x:v>2025 PSAB annual surplus was $463.734M vs $281.085M budget.</x:v>
      </x:c>
      <x:c r="C10" s="36" t="str">
        <x:v>Verified</x:v>
      </x:c>
      <x:c r="D10" s="36" t="str">
        <x:v>S12</x:v>
      </x:c>
      <x:c r="E10" s="36" t="str">
        <x:v>Not tax-supported cash surplus.</x:v>
      </x:c>
    </x:row>
    <x:row r="11" ht="15" hidden="0" customHeight="1">
      <x:c r="A11" s="38" t="str">
        <x:v>C007</x:v>
      </x:c>
      <x:c r="B11" s="38" t="str">
        <x:v>2025 PSAB surplus variance was $182.649M (+65.0%).</x:v>
      </x:c>
      <x:c r="C11" s="38" t="str">
        <x:v>Derived</x:v>
      </x:c>
      <x:c r="D11" s="38" t="str">
        <x:v>S12</x:v>
      </x:c>
      <x:c r="E11" s="38" t="str">
        <x:v>Arithmetic only.</x:v>
      </x:c>
    </x:row>
    <x:row r="12" ht="15" hidden="0" customHeight="1">
      <x:c r="A12" s="36" t="str">
        <x:v>C008</x:v>
      </x:c>
      <x:c r="B12" s="36" t="str">
        <x:v>2023 maintain-current infrastructure gap was $946.1M.</x:v>
      </x:c>
      <x:c r="C12" s="36" t="str">
        <x:v>Verified</x:v>
      </x:c>
      <x:c r="D12" s="36" t="str">
        <x:v>S04</x:v>
      </x:c>
      <x:c r="E12" s="36" t="str">
        <x:v>Modeled 10-year gap.</x:v>
      </x:c>
    </x:row>
    <x:row r="13" ht="15" hidden="0" customHeight="1">
      <x:c r="A13" s="38" t="str">
        <x:v>C009</x:v>
      </x:c>
      <x:c r="B13" s="38" t="str">
        <x:v>Infrastructure gap rose 66.3% from 2019 and 103.0% from 2014.</x:v>
      </x:c>
      <x:c r="C13" s="38" t="str">
        <x:v>Derived</x:v>
      </x:c>
      <x:c r="D13" s="38" t="str">
        <x:v>S04</x:v>
      </x:c>
      <x:c r="E13" s="38" t="str">
        <x:v>Cycle-to-cycle published values.</x:v>
      </x:c>
    </x:row>
    <x:row r="14" ht="15" hidden="0" customHeight="1">
      <x:c r="A14" s="36" t="str">
        <x:v>C010</x:v>
      </x:c>
      <x:c r="B14" s="36" t="str">
        <x:v>70.5% of 1,978 scraped award records had no visible value.</x:v>
      </x:c>
      <x:c r="C14" s="36" t="str">
        <x:v>Derived / limited</x:v>
      </x:c>
      <x:c r="D14" s="36" t="str">
        <x:v>S05</x:v>
      </x:c>
      <x:c r="E14" s="36" t="str">
        <x:v>Scraped posted population only.</x:v>
      </x:c>
    </x:row>
    <x:row r="15" ht="15" hidden="0" customHeight="1">
      <x:c r="A15" s="38" t="str">
        <x:v>C011</x:v>
      </x:c>
      <x:c r="B15" s="38" t="str">
        <x:v>Known-value awards total $1.0223B.</x:v>
      </x:c>
      <x:c r="C15" s="38" t="str">
        <x:v>Derived / limited</x:v>
      </x:c>
      <x:c r="D15" s="38" t="str">
        <x:v>S05</x:v>
      </x:c>
      <x:c r="E15" s="38" t="str">
        <x:v>Excludes unknown-value records.</x:v>
      </x:c>
    </x:row>
    <x:row r="16" ht="15" hidden="0" customHeight="1">
      <x:c r="A16" s="36" t="str">
        <x:v>C012</x:v>
      </x:c>
      <x:c r="B16" s="36" t="str">
        <x:v>Top ten vendors represent 71.6% of known-value awards.</x:v>
      </x:c>
      <x:c r="C16" s="36" t="str">
        <x:v>Derived / limited</x:v>
      </x:c>
      <x:c r="D16" s="36" t="str">
        <x:v>S05</x:v>
      </x:c>
      <x:c r="E16" s="36" t="str">
        <x:v>Not total procurement; no parent normalization.</x:v>
      </x:c>
    </x:row>
    <x:row r="17" ht="15" hidden="0" customHeight="1">
      <x:c r="A17" s="38" t="str">
        <x:v>C013</x:v>
      </x:c>
      <x:c r="B17" s="38" t="str">
        <x:v>Known-value HHI is 949 overall and 1,065 construction.</x:v>
      </x:c>
      <x:c r="C17" s="38" t="str">
        <x:v>Derived / limited</x:v>
      </x:c>
      <x:c r="D17" s="38" t="str">
        <x:v>S05</x:v>
      </x:c>
      <x:c r="E17" s="38" t="str">
        <x:v>Descriptive statistic; not market concentration.</x:v>
      </x:c>
    </x:row>
    <x:row r="18" ht="15" hidden="0" customHeight="1">
      <x:c r="A18" s="36" t="str">
        <x:v>C014</x:v>
      </x:c>
      <x:c r="B18" s="36" t="str">
        <x:v>Current procurement policy took effect Oct. 1, 2025.</x:v>
      </x:c>
      <x:c r="C18" s="36" t="str">
        <x:v>Verified</x:v>
      </x:c>
      <x:c r="D18" s="36" t="str">
        <x:v>S06</x:v>
      </x:c>
      <x:c r="E18" s="36" t="str">
        <x:v>Legacy policy applies earlier.</x:v>
      </x:c>
    </x:row>
    <x:row r="19" ht="15" hidden="0" customHeight="1">
      <x:c r="A19" s="38" t="str">
        <x:v>C015</x:v>
      </x:c>
      <x:c r="B19" s="38" t="str">
        <x:v>2025 Annual Procurement Compliance Review was received Apr. 20, 2026.</x:v>
      </x:c>
      <x:c r="C19" s="38" t="str">
        <x:v>Verified</x:v>
      </x:c>
      <x:c r="D19" s="38" t="str">
        <x:v>S07</x:v>
      </x:c>
      <x:c r="E19" s="38" t="str">
        <x:v>Existence does not prove every award compliant.</x:v>
      </x:c>
    </x:row>
    <x:row r="20" ht="15" hidden="0" customHeight="1">
      <x:c r="A20" s="36" t="str">
        <x:v>C016</x:v>
      </x:c>
      <x:c r="B20" s="36" t="str">
        <x:v>May 2026 biannual report threshold is $133,800 goods/services and $334,000 construction.</x:v>
      </x:c>
      <x:c r="C20" s="36" t="str">
        <x:v>Verified</x:v>
      </x:c>
      <x:c r="D20" s="36" t="str">
        <x:v>S08</x:v>
      </x:c>
      <x:c r="E20" s="36" t="str">
        <x:v>Threshold is report scope.</x:v>
      </x:c>
    </x:row>
    <x:row r="21" ht="15" hidden="0" customHeight="1">
      <x:c r="A21" s="38" t="str">
        <x:v>C017</x:v>
      </x:c>
      <x:c r="B21" s="38" t="str">
        <x:v>2025 DC contributions were $68.5M and disbursements $106.2M.</x:v>
      </x:c>
      <x:c r="C21" s="38" t="str">
        <x:v>Verified</x:v>
      </x:c>
      <x:c r="D21" s="38" t="str">
        <x:v>S10</x:v>
      </x:c>
      <x:c r="E21" s="38" t="str">
        <x:v>All eleven funds combined.</x:v>
      </x:c>
    </x:row>
    <x:row r="22" ht="15" hidden="0" customHeight="1">
      <x:c r="A22" s="36" t="str">
        <x:v>C018</x:v>
      </x:c>
      <x:c r="B22" s="36" t="str">
        <x:v>2025 DC closing balance was $327.1M.</x:v>
      </x:c>
      <x:c r="C22" s="36" t="str">
        <x:v>Verified</x:v>
      </x:c>
      <x:c r="D22" s="36" t="str">
        <x:v>S10</x:v>
      </x:c>
      <x:c r="E22" s="36" t="str">
        <x:v>Not uncommitted cash.</x:v>
      </x:c>
    </x:row>
    <x:row r="23" ht="15" hidden="0" customHeight="1">
      <x:c r="A23" s="38" t="str">
        <x:v>C019</x:v>
      </x:c>
      <x:c r="B23" s="38" t="str">
        <x:v>Repeat-draw scenario produces $214.0M in year 3.</x:v>
      </x:c>
      <x:c r="C23" s="38" t="str">
        <x:v>Derived</x:v>
      </x:c>
      <x:c r="D23" s="38" t="str">
        <x:v>S10</x:v>
      </x:c>
      <x:c r="E23" s="38" t="str">
        <x:v>Sensitivity, not forecast.</x:v>
      </x:c>
    </x:row>
    <x:row r="24" ht="15" hidden="0" customHeight="1">
      <x:c r="A24" s="36" t="str">
        <x:v>C020</x:v>
      </x:c>
      <x:c r="B24" s="36" t="str">
        <x:v>Sunshine List headcount rose 579 to 831 from 2021 to 2025.</x:v>
      </x:c>
      <x:c r="C24" s="36" t="str">
        <x:v>Derived / limited</x:v>
      </x:c>
      <x:c r="D24" s="36" t="str">
        <x:v>S28</x:v>
      </x:c>
      <x:c r="E24" s="36" t="str">
        <x:v>Above-threshold disclosure population only.</x:v>
      </x:c>
    </x:row>
    <x:row r="25" ht="15" hidden="0" customHeight="1">
      <x:c r="A25" s="38" t="str">
        <x:v>C021</x:v>
      </x:c>
      <x:c r="B25" s="38" t="str">
        <x:v>Average disclosed salary rose 1.7% nominal.</x:v>
      </x:c>
      <x:c r="C25" s="38" t="str">
        <x:v>Derived / limited</x:v>
      </x:c>
      <x:c r="D25" s="38" t="str">
        <x:v>S28</x:v>
      </x:c>
      <x:c r="E25" s="38" t="str">
        <x:v>Not real wage; not all staff.</x:v>
      </x:c>
    </x:row>
    <x:row r="26" ht="15" hidden="0" customHeight="1">
      <x:c r="A26" s="36" t="str">
        <x:v>C022</x:v>
      </x:c>
      <x:c r="B26" s="36" t="str">
        <x:v>5,462 residential units received permits in 2025.</x:v>
      </x:c>
      <x:c r="C26" s="36" t="str">
        <x:v>Verified</x:v>
      </x:c>
      <x:c r="D26" s="36" t="str">
        <x:v>S02</x:v>
      </x:c>
      <x:c r="E26" s="36" t="str">
        <x:v>Not completions.</x:v>
      </x:c>
    </x:row>
    <x:row r="27" ht="15" hidden="0" customHeight="1">
      <x:c r="A27" s="38" t="str">
        <x:v>C023</x:v>
      </x:c>
      <x:c r="B27" s="38" t="str">
        <x:v>HAF year-2 permits were 4,284 vs 3,991 target.</x:v>
      </x:c>
      <x:c r="C27" s="38" t="str">
        <x:v>Verified</x:v>
      </x:c>
      <x:c r="D27" s="38" t="str">
        <x:v>S03</x:v>
      </x:c>
      <x:c r="E27" s="38" t="str">
        <x:v>HAF measurement window.</x:v>
      </x:c>
    </x:row>
    <x:row r="28" ht="15" hidden="0" customHeight="1">
      <x:c r="A28" s="36" t="str">
        <x:v>C024</x:v>
      </x:c>
      <x:c r="B28" s="36" t="str">
        <x:v>2,576 City-funded affordable units were tracked by Dec. 31, 2025.</x:v>
      </x:c>
      <x:c r="C28" s="36" t="str">
        <x:v>Verified</x:v>
      </x:c>
      <x:c r="D28" s="36" t="str">
        <x:v>S02</x:v>
      </x:c>
      <x:c r="E28" s="36" t="str">
        <x:v>Mixed pipeline stages.</x:v>
      </x:c>
    </x:row>
    <x:row r="29" ht="15" hidden="0" customHeight="1">
      <x:c r="A29" s="38" t="str">
        <x:v>C025</x:v>
      </x:c>
      <x:c r="B29" s="38" t="str">
        <x:v>675 affordable units were in progress and 1,360 in planning.</x:v>
      </x:c>
      <x:c r="C29" s="38" t="str">
        <x:v>Verified</x:v>
      </x:c>
      <x:c r="D29" s="38" t="str">
        <x:v>S02</x:v>
      </x:c>
      <x:c r="E29" s="38" t="str">
        <x:v>Stage definitions not reproduced.</x:v>
      </x:c>
    </x:row>
    <x:row r="30" ht="15" hidden="0" customHeight="1">
      <x:c r="A30" s="36" t="str">
        <x:v>C026</x:v>
      </x:c>
      <x:c r="B30" s="36" t="str">
        <x:v>44 City-led HSH units were completed and occupied.</x:v>
      </x:c>
      <x:c r="C30" s="36" t="str">
        <x:v>Verified</x:v>
      </x:c>
      <x:c r="D30" s="36" t="str">
        <x:v>S02</x:v>
      </x:c>
      <x:c r="E30" s="36" t="str">
        <x:v>Specific subset.</x:v>
      </x:c>
    </x:row>
    <x:row r="31" ht="15" hidden="0" customHeight="1">
      <x:c r="A31" s="38" t="str">
        <x:v>C027</x:v>
      </x:c>
      <x:c r="B31" s="38" t="str">
        <x:v>422 HSH units were tracked in 2025.</x:v>
      </x:c>
      <x:c r="C31" s="38" t="str">
        <x:v>Verified / limited</x:v>
      </x:c>
      <x:c r="D31" s="38" t="str">
        <x:v>S02</x:v>
      </x:c>
      <x:c r="E31" s="38" t="str">
        <x:v>Not all complete.</x:v>
      </x:c>
    </x:row>
    <x:row r="32" ht="15" hidden="0" customHeight="1">
      <x:c r="A32" s="36" t="str">
        <x:v>C028</x:v>
      </x:c>
      <x:c r="B32" s="36" t="str">
        <x:v>Draft subdivisions were within timeline 33% of the time, avg 145 days.</x:v>
      </x:c>
      <x:c r="C32" s="36" t="str">
        <x:v>Verified</x:v>
      </x:c>
      <x:c r="D32" s="36" t="str">
        <x:v>S02</x:v>
      </x:c>
      <x:c r="E32" s="36" t="str">
        <x:v>Cause not established.</x:v>
      </x:c>
    </x:row>
    <x:row r="33" ht="15" hidden="0" customHeight="1">
      <x:c r="A33" s="38" t="str">
        <x:v>C029</x:v>
      </x:c>
      <x:c r="B33" s="38" t="str">
        <x:v>42 recipients total exactly $9.2M in 2024–2027 grants.</x:v>
      </x:c>
      <x:c r="C33" s="38" t="str">
        <x:v>Verified / derived</x:v>
      </x:c>
      <x:c r="D33" s="38" t="str">
        <x:v>S14</x:v>
      </x:c>
      <x:c r="E33" s="38" t="str">
        <x:v>Allocation, not payment.</x:v>
      </x:c>
    </x:row>
    <x:row r="34" ht="15" hidden="0" customHeight="1">
      <x:c r="A34" s="36" t="str">
        <x:v>C030</x:v>
      </x:c>
      <x:c r="B34" s="36" t="str">
        <x:v>Grant recipients reported average 164,003 people served/year.</x:v>
      </x:c>
      <x:c r="C34" s="36" t="str">
        <x:v>Verified</x:v>
      </x:c>
      <x:c r="D34" s="36" t="str">
        <x:v>S15</x:v>
      </x:c>
      <x:c r="E34" s="36" t="str">
        <x:v>Program-reported metric.</x:v>
      </x:c>
    </x:row>
    <x:row r="35" ht="15" hidden="0" customHeight="1">
      <x:c r="A35" s="38" t="str">
        <x:v>C031</x:v>
      </x:c>
      <x:c r="B35" s="38" t="str">
        <x:v>Grants reportedly leveraged &gt;$50M.</x:v>
      </x:c>
      <x:c r="C35" s="38" t="str">
        <x:v>Verified</x:v>
      </x:c>
      <x:c r="D35" s="38" t="str">
        <x:v>S15</x:v>
      </x:c>
      <x:c r="E35" s="38" t="str">
        <x:v>Not independently audited here.</x:v>
      </x:c>
    </x:row>
    <x:row r="36" ht="15" hidden="0" customHeight="1">
      <x:c r="A36" s="36" t="str">
        <x:v>C032</x:v>
      </x:c>
      <x:c r="B36" s="36" t="str">
        <x:v>MNP found no documented score-to-award threshold.</x:v>
      </x:c>
      <x:c r="C36" s="36" t="str">
        <x:v>Verified</x:v>
      </x:c>
      <x:c r="D36" s="36" t="str">
        <x:v>S16</x:v>
      </x:c>
      <x:c r="E36" s="36" t="str">
        <x:v>Medium-risk observation.</x:v>
      </x:c>
    </x:row>
    <x:row r="37" ht="15" hidden="0" customHeight="1">
      <x:c r="A37" s="38" t="str">
        <x:v>C033</x:v>
      </x:c>
      <x:c r="B37" s="38" t="str">
        <x:v>MNP found no mandatory panel scoring rationale in SmartSimple.</x:v>
      </x:c>
      <x:c r="C37" s="38" t="str">
        <x:v>Verified</x:v>
      </x:c>
      <x:c r="D37" s="38" t="str">
        <x:v>S16</x:v>
      </x:c>
      <x:c r="E37" s="38" t="str">
        <x:v>Medium-risk observation.</x:v>
      </x:c>
    </x:row>
    <x:row r="38" ht="15" hidden="0" customHeight="1">
      <x:c r="A38" s="36" t="str">
        <x:v>C034</x:v>
      </x:c>
      <x:c r="B38" s="36" t="str">
        <x:v>Both grant actions are on track for Q4 2027.</x:v>
      </x:c>
      <x:c r="C38" s="36" t="str">
        <x:v>Verified</x:v>
      </x:c>
      <x:c r="D38" s="36" t="str">
        <x:v>S24</x:v>
      </x:c>
      <x:c r="E38" s="36" t="str">
        <x:v>Status at evidence lock.</x:v>
      </x:c>
    </x:row>
    <x:row r="39" ht="15" hidden="0" customHeight="1">
      <x:c r="A39" s="38" t="str">
        <x:v>C035</x:v>
      </x:c>
      <x:c r="B39" s="38" t="str">
        <x:v>YOU hub spend was $2.980M vs $3.301M budget.</x:v>
      </x:c>
      <x:c r="C39" s="38" t="str">
        <x:v>Verified</x:v>
      </x:c>
      <x:c r="D39" s="38" t="str">
        <x:v>S19</x:v>
      </x:c>
      <x:c r="E39" s="38" t="str">
        <x:v>Dec. 2023–Dec. 2025.</x:v>
      </x:c>
    </x:row>
    <x:row r="40" ht="15" hidden="0" customHeight="1">
      <x:c r="A40" s="36" t="str">
        <x:v>C036</x:v>
      </x:c>
      <x:c r="B40" s="36" t="str">
        <x:v>Atlohsa spend was $4.248M vs $4.236M budget.</x:v>
      </x:c>
      <x:c r="C40" s="36" t="str">
        <x:v>Verified</x:v>
      </x:c>
      <x:c r="D40" s="36" t="str">
        <x:v>S19</x:v>
      </x:c>
      <x:c r="E40" s="36" t="str">
        <x:v>Dec. 2023–Dec. 2025.</x:v>
      </x:c>
    </x:row>
    <x:row r="41" ht="15" hidden="0" customHeight="1">
      <x:c r="A41" s="38" t="str">
        <x:v>C037</x:v>
      </x:c>
      <x:c r="B41" s="38" t="str">
        <x:v>MNP reported &gt;100 served and &gt;40 stable housing outcomes.</x:v>
      </x:c>
      <x:c r="C41" s="38" t="str">
        <x:v>Verified</x:v>
      </x:c>
      <x:c r="D41" s="38" t="str">
        <x:v>S18/S19</x:v>
      </x:c>
      <x:c r="E41" s="38" t="str">
        <x:v>Not fully broken down by site/cohort.</x:v>
      </x:c>
    </x:row>
    <x:row r="42" ht="15" hidden="0" customHeight="1">
      <x:c r="A42" s="36" t="str">
        <x:v>C038</x:v>
      </x:c>
      <x:c r="B42" s="36" t="str">
        <x:v>LTC reported 17.5M conventional rides in 2025.</x:v>
      </x:c>
      <x:c r="C42" s="36" t="str">
        <x:v>Verified</x:v>
      </x:c>
      <x:c r="D42" s="36" t="str">
        <x:v>S31</x:v>
      </x:c>
      <x:c r="E42" s="36" t="str">
        <x:v>Annual report.</x:v>
      </x:c>
    </x:row>
    <x:row r="43" ht="15" hidden="0" customHeight="1">
      <x:c r="A43" s="38" t="str">
        <x:v>C039</x:v>
      </x:c>
      <x:c r="B43" s="38" t="str">
        <x:v>LTC 2025 rides per service hour were 24.4.</x:v>
      </x:c>
      <x:c r="C43" s="38" t="str">
        <x:v>Verified</x:v>
      </x:c>
      <x:c r="D43" s="38" t="str">
        <x:v>S31</x:v>
      </x:c>
      <x:c r="E43" s="38" t="str">
        <x:v>Conventional service.</x:v>
      </x:c>
    </x:row>
    <x:row r="44" ht="15" hidden="0" customHeight="1">
      <x:c r="A44" s="36" t="str">
        <x:v>C040</x:v>
      </x:c>
      <x:c r="B44" s="36" t="str">
        <x:v>On-time performance satisfaction was 46%.</x:v>
      </x:c>
      <x:c r="C44" s="36" t="str">
        <x:v>Verified</x:v>
      </x:c>
      <x:c r="D44" s="36" t="str">
        <x:v>S31</x:v>
      </x:c>
      <x:c r="E44" s="36" t="str">
        <x:v>Survey metric, ±3.7% margin.</x:v>
      </x:c>
    </x:row>
    <x:row r="45" ht="15" hidden="0" customHeight="1">
      <x:c r="A45" s="38" t="str">
        <x:v>C041</x:v>
      </x:c>
      <x:c r="B45" s="38" t="str">
        <x:v>LTC carried $33.9M of unstarted 2025 capital into 2026.</x:v>
      </x:c>
      <x:c r="C45" s="38" t="str">
        <x:v>Verified</x:v>
      </x:c>
      <x:c r="D45" s="38" t="str">
        <x:v>S31</x:v>
      </x:c>
      <x:c r="E45" s="38" t="str">
        <x:v>Not proof of failed projects.</x:v>
      </x:c>
    </x:row>
    <x:row r="46" ht="15" hidden="0" customHeight="1">
      <x:c r="A46" s="36" t="str">
        <x:v>C042</x:v>
      </x:c>
      <x:c r="B46" s="36" t="str">
        <x:v>LPS 2025 net cost was $186.7M.</x:v>
      </x:c>
      <x:c r="C46" s="36" t="str">
        <x:v>Verified</x:v>
      </x:c>
      <x:c r="D46" s="36" t="str">
        <x:v>S32</x:v>
      </x:c>
      <x:c r="E46" s="36" t="str">
        <x:v>In line with approved budget.</x:v>
      </x:c>
    </x:row>
    <x:row r="47" ht="15" hidden="0" customHeight="1">
      <x:c r="A47" s="38" t="str">
        <x:v>C043</x:v>
      </x:c>
      <x:c r="B47" s="38" t="str">
        <x:v>LPS answered 238,293 9-1-1 calls.</x:v>
      </x:c>
      <x:c r="C47" s="38" t="str">
        <x:v>Verified</x:v>
      </x:c>
      <x:c r="D47" s="38" t="str">
        <x:v>S32</x:v>
      </x:c>
      <x:c r="E47" s="38" t="str">
        <x:v>Communications metric.</x:v>
      </x:c>
    </x:row>
    <x:row r="48" ht="15" hidden="0" customHeight="1">
      <x:c r="A48" s="36" t="str">
        <x:v>C044</x:v>
      </x:c>
      <x:c r="B48" s="36" t="str">
        <x:v>LPS completed 288 of 375 strategic deliverables.</x:v>
      </x:c>
      <x:c r="C48" s="36" t="str">
        <x:v>Verified / derived</x:v>
      </x:c>
      <x:c r="D48" s="36" t="str">
        <x:v>S32</x:v>
      </x:c>
      <x:c r="E48" s="36" t="str">
        <x:v>77%, second year of plan.</x:v>
      </x:c>
    </x:row>
    <x:row r="49" ht="15" hidden="0" customHeight="1">
      <x:c r="A49" s="38" t="str">
        <x:v>C045</x:v>
      </x:c>
      <x:c r="B49" s="38" t="str">
        <x:v>CIP audit contains 10 observations.</x:v>
      </x:c>
      <x:c r="C49" s="38" t="str">
        <x:v>Verified</x:v>
      </x:c>
      <x:c r="D49" s="38" t="str">
        <x:v>S20</x:v>
      </x:c>
      <x:c r="E49" s="38" t="str">
        <x:v>Final Feb. 12, 2026.</x:v>
      </x:c>
    </x:row>
  </x:sheetData>
  <x:mergeCells>
    <x:mergeCell ref="A1:E1"/>
    <x:mergeCell ref="A2:E2"/>
  </x:mergeCells>
  <x:conditionalFormatting sqref="C5:C49">
    <x:cfRule type="containsText" dxfId="0" priority="1" operator="containsText" text="Verified"/>
    <x:cfRule type="containsText" dxfId="1" priority="2" operator="containsText" text="limited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46" hidden="0" customWidth="1"/>
    <x:col min="3" max="3" width="40" hidden="0" customWidth="1"/>
    <x:col min="4" max="4" width="85" hidden="0" customWidth="1"/>
  </x:cols>
  <x:sheetData>
    <x:row r="1" ht="34" customHeight="1">
      <x:c r="A1" s="3" t="str">
        <x:v>Official Source Register</x:v>
      </x:c>
      <x:c r="B1" s="3"/>
      <x:c r="C1" s="3"/>
      <x:c r="D1" s="3"/>
    </x:row>
    <x:row r="2" ht="30" customHeight="1">
      <x:c r="A2" s="7" t="str">
        <x:v>Primary City, agency and provincial sources used in the report.</x:v>
      </x:c>
      <x:c r="B2" s="7"/>
      <x:c r="C2" s="7"/>
      <x:c r="D2" s="7"/>
    </x:row>
    <x:row r="4" ht="15" hidden="0" customHeight="1">
      <x:c r="A4" s="27" t="str">
        <x:v>ID</x:v>
      </x:c>
      <x:c r="B4" s="28" t="str">
        <x:v>Source</x:v>
      </x:c>
      <x:c r="C4" s="28" t="str">
        <x:v>Use</x:v>
      </x:c>
      <x:c r="D4" s="29" t="str">
        <x:v>URL</x:v>
      </x:c>
    </x:row>
    <x:row r="5" ht="15" hidden="0" customHeight="1">
      <x:c r="A5" s="37" t="str">
        <x:v>S01</x:v>
      </x:c>
      <x:c r="B5" s="37" t="str">
        <x:v>City of London — 2026 Annual Budget Update</x:v>
      </x:c>
      <x:c r="C5" s="37" t="str">
        <x:v>Budget and capital plans</x:v>
      </x:c>
      <x:c r="D5" s="37" t="str">
        <x:v>https://getinvolved.london.ca/download_file/1485/545</x:v>
      </x:c>
    </x:row>
    <x:row r="6" ht="21.600000381469727" hidden="0" customHeight="1">
      <x:c r="A6" s="36" t="str">
        <x:v>S02</x:v>
      </x:c>
      <x:c r="B6" s="36" t="str">
        <x:v>City of London — 2025 Annual Development Report</x:v>
      </x:c>
      <x:c r="C6" s="36" t="str">
        <x:v>Permits, timelines, affordable/HSH pipeline</x:v>
      </x:c>
      <x:c r="D6" s="36" t="str">
        <x:v>https://hdp-ca-prod-app-ldnca-getinvolved-files.s3.ca-central-1.amazonaws.com/9517/7514/0976/Staff_Report_-_2025_Annual_Development_Report.pdf</x:v>
      </x:c>
    </x:row>
    <x:row r="7" ht="15" hidden="0" customHeight="1">
      <x:c r="A7" s="38" t="str">
        <x:v>S03</x:v>
      </x:c>
      <x:c r="B7" s="38" t="str">
        <x:v>City of London — London exceeds HAF target (2025)</x:v>
      </x:c>
      <x:c r="C7" s="38" t="str">
        <x:v>HAF target and permit result</x:v>
      </x:c>
      <x:c r="D7" s="38" t="str">
        <x:v>https://london.ca/newsroom/london-exceeds-housing-targets-second-consecutive-year-0</x:v>
      </x:c>
    </x:row>
    <x:row r="8" ht="15" hidden="0" customHeight="1">
      <x:c r="A8" s="36" t="str">
        <x:v>S04</x:v>
      </x:c>
      <x:c r="B8" s="36" t="str">
        <x:v>City of London — Corporate Asset Management</x:v>
      </x:c>
      <x:c r="C8" s="36" t="str">
        <x:v>2023 CAM plan and gap context</x:v>
      </x:c>
      <x:c r="D8" s="36" t="str">
        <x:v>https://london.ca/government/property-taxes-finance/corporate-asset-management</x:v>
      </x:c>
    </x:row>
    <x:row r="9" ht="15" hidden="0" customHeight="1">
      <x:c r="A9" s="38" t="str">
        <x:v>S05</x:v>
      </x:c>
      <x:c r="B9" s="38" t="str">
        <x:v>City Bids and Tenders portal — Contract Awards / Annual Statistics</x:v>
      </x:c>
      <x:c r="C9" s="38" t="str">
        <x:v>1,978-record procurement extraction</x:v>
      </x:c>
      <x:c r="D9" s="38" t="str">
        <x:v>https://london.bidsandtenders.ca/Module/Tenders/en</x:v>
      </x:c>
    </x:row>
    <x:row r="10" ht="15" hidden="0" customHeight="1">
      <x:c r="A10" s="36" t="str">
        <x:v>S06</x:v>
      </x:c>
      <x:c r="B10" s="36" t="str">
        <x:v>City of London — current Procurement of Goods and Services Policy</x:v>
      </x:c>
      <x:c r="C10" s="36" t="str">
        <x:v>Policy effective Oct. 1, 2025</x:v>
      </x:c>
      <x:c r="D10" s="36" t="str">
        <x:v>https://london.ca/council-policies/procurement-goods-services-policy</x:v>
      </x:c>
    </x:row>
    <x:row r="11" ht="15" hidden="0" customHeight="1">
      <x:c r="A11" s="38" t="str">
        <x:v>S07</x:v>
      </x:c>
      <x:c r="B11" s="38" t="str">
        <x:v>2025 Procurement Compliance Report</x:v>
      </x:c>
      <x:c r="C11" s="38" t="str">
        <x:v>Annual compliance review</x:v>
      </x:c>
      <x:c r="D11" s="38" t="str">
        <x:v>https://pub-london.escribemeetings.com/filestream.ashx?DocumentId=123379</x:v>
      </x:c>
    </x:row>
    <x:row r="12" ht="15" hidden="0" customHeight="1">
      <x:c r="A12" s="36" t="str">
        <x:v>S08</x:v>
      </x:c>
      <x:c r="B12" s="36" t="str">
        <x:v>Bi-Annual Procurement Report, May 27 2026</x:v>
      </x:c>
      <x:c r="C12" s="36" t="str">
        <x:v>Awards over reporting thresholds</x:v>
      </x:c>
      <x:c r="D12" s="36" t="str">
        <x:v>https://pub-london.escribemeetings.com/filestream.ashx?DocumentId=124083</x:v>
      </x:c>
    </x:row>
    <x:row r="13" ht="21.600000381469727" hidden="0" customHeight="1">
      <x:c r="A13" s="38" t="str">
        <x:v>S09</x:v>
      </x:c>
      <x:c r="B13" s="38" t="str">
        <x:v>2024 Annual Report on DC Reserve Funds</x:v>
      </x:c>
      <x:c r="C13" s="38" t="str">
        <x:v>2024 reserves, shortfall, project tables</x:v>
      </x:c>
      <x:c r="D13" s="38" t="str">
        <x:v>https://london.ca/sites/default/files/2025-06/2025-05-26%20Staff%20Report%20-%202024%20Annual%20Report%20on%20DC%20Reserve%20Funds%20and%20DC%20Monitoring.pdf</x:v>
      </x:c>
    </x:row>
    <x:row r="14" ht="15" hidden="0" customHeight="1">
      <x:c r="A14" s="36" t="str">
        <x:v>S10</x:v>
      </x:c>
      <x:c r="B14" s="36" t="str">
        <x:v>2025 Annual Report on DC Reserve Funds</x:v>
      </x:c>
      <x:c r="C14" s="36" t="str">
        <x:v>2025 contribution, disbursement, balance and debt</x:v>
      </x:c>
      <x:c r="D14" s="36" t="str">
        <x:v>https://pub-london.escribemeetings.com/filestream.ashx?DocumentId=123943</x:v>
      </x:c>
    </x:row>
    <x:row r="15" ht="15" hidden="0" customHeight="1">
      <x:c r="A15" s="38" t="str">
        <x:v>S11</x:v>
      </x:c>
      <x:c r="B15" s="38" t="str">
        <x:v>City financial reporting page — 2024 audited statements</x:v>
      </x:c>
      <x:c r="C15" s="38" t="str">
        <x:v>2024 functional budget/actual and condition</x:v>
      </x:c>
      <x:c r="D15" s="38" t="str">
        <x:v>https://london.ca/government/property-taxes-finance/financial-reporting</x:v>
      </x:c>
    </x:row>
    <x:row r="16" ht="21.600000381469727" hidden="0" customHeight="1">
      <x:c r="A16" s="36" t="str">
        <x:v>S12</x:v>
      </x:c>
      <x:c r="B16" s="36" t="str">
        <x:v>2025 Consolidated Financial Statements</x:v>
      </x:c>
      <x:c r="C16" s="36" t="str">
        <x:v>2025 audited annual surplus</x:v>
      </x:c>
      <x:c r="D16" s="36" t="str">
        <x:v>https://london.ca/sites/default/files/2026-07/2025-12-31%20Consolidated%20Financial%20Statements%20of%20the%20Corporation%20of%20the%20City%20of%20London%20-%20Final%20AODA.pdf</x:v>
      </x:c>
    </x:row>
    <x:row r="17" ht="15" hidden="0" customHeight="1">
      <x:c r="A17" s="38" t="str">
        <x:v>S13</x:v>
      </x:c>
      <x:c r="B17" s="38" t="str">
        <x:v>2025 Consolidated Financial Report presentation</x:v>
      </x:c>
      <x:c r="C17" s="38" t="str">
        <x:v>Variance explanation</x:v>
      </x:c>
      <x:c r="D17" s="38" t="str">
        <x:v>https://pub-london.escribemeetings.com/filestream.ashx?DocumentId=124417</x:v>
      </x:c>
    </x:row>
    <x:row r="18" ht="15" hidden="0" customHeight="1">
      <x:c r="A18" s="36" t="str">
        <x:v>S14</x:v>
      </x:c>
      <x:c r="B18" s="36" t="str">
        <x:v>City of London Community Grants Program</x:v>
      </x:c>
      <x:c r="C18" s="36" t="str">
        <x:v>42 multi-year and 16 annual allocations</x:v>
      </x:c>
      <x:c r="D18" s="36" t="str">
        <x:v>https://london.ca/living-london/community-services/city-london-community-grants-program</x:v>
      </x:c>
    </x:row>
    <x:row r="19" ht="15" hidden="0" customHeight="1">
      <x:c r="A19" s="38" t="str">
        <x:v>S15</x:v>
      </x:c>
      <x:c r="B19" s="38" t="str">
        <x:v>Community Grants Impact Report 2024–2025</x:v>
      </x:c>
      <x:c r="C19" s="38" t="str">
        <x:v>People served, leverage and reported outcomes</x:v>
      </x:c>
      <x:c r="D19" s="38" t="str">
        <x:v>https://pub-london.escribemeetings.com/filestream.ashx?DocumentId=124227</x:v>
      </x:c>
    </x:row>
    <x:row r="20" ht="15" hidden="0" customHeight="1">
      <x:c r="A20" s="36" t="str">
        <x:v>S16</x:v>
      </x:c>
      <x:c r="B20" s="36" t="str">
        <x:v>Internal Audit Follow-up — grants observations</x:v>
      </x:c>
      <x:c r="C20" s="36" t="str">
        <x:v>Grant control findings and status</x:v>
      </x:c>
      <x:c r="D20" s="36" t="str">
        <x:v>https://pub-london.escribemeetings.com/filestream.ashx?DocumentId=122078</x:v>
      </x:c>
    </x:row>
    <x:row r="21" ht="15" hidden="0" customHeight="1">
      <x:c r="A21" s="38" t="str">
        <x:v>S17</x:v>
      </x:c>
      <x:c r="B21" s="38" t="str">
        <x:v>Susan Stevenson letter re Hubs VfM audit</x:v>
      </x:c>
      <x:c r="C21" s="38" t="str">
        <x:v>Primary-source dissent and questions</x:v>
      </x:c>
      <x:c r="D21" s="38" t="str">
        <x:v>https://pub-london.escribemeetings.com/filestream.ashx?DocumentId=118758</x:v>
      </x:c>
    </x:row>
    <x:row r="22" ht="15" hidden="0" customHeight="1">
      <x:c r="A22" s="36" t="str">
        <x:v>S18</x:v>
      </x:c>
      <x:c r="B22" s="36" t="str">
        <x:v>Housing &amp; Homelessness VfM final report</x:v>
      </x:c>
      <x:c r="C22" s="36" t="str">
        <x:v>Hub outcomes and audit findings</x:v>
      </x:c>
      <x:c r="D22" s="36" t="str">
        <x:v>https://pub-london.escribemeetings.com/filestream.ashx?DocumentId=118897</x:v>
      </x:c>
    </x:row>
    <x:row r="23" ht="15" hidden="0" customHeight="1">
      <x:c r="A23" s="38" t="str">
        <x:v>S19</x:v>
      </x:c>
      <x:c r="B23" s="38" t="str">
        <x:v>Housing &amp; Homelessness VfM supplemental</x:v>
      </x:c>
      <x:c r="C23" s="38" t="str">
        <x:v>Operator cost breakdown and comparisons</x:v>
      </x:c>
      <x:c r="D23" s="38" t="str">
        <x:v>https://pub-london.escribemeetings.com/filestream.ashx?DocumentId=122203</x:v>
      </x:c>
    </x:row>
    <x:row r="24" ht="15" hidden="0" customHeight="1">
      <x:c r="A24" s="36" t="str">
        <x:v>S20</x:v>
      </x:c>
      <x:c r="B24" s="36" t="str">
        <x:v>Community Improvement Plans Audit</x:v>
      </x:c>
      <x:c r="C24" s="36" t="str">
        <x:v>10 observations and management actions</x:v>
      </x:c>
      <x:c r="D24" s="36" t="str">
        <x:v>https://pub-london.escribemeetings.com/filestream.ashx?DocumentId=122079</x:v>
      </x:c>
    </x:row>
    <x:row r="25" ht="15" hidden="0" customHeight="1">
      <x:c r="A25" s="38" t="str">
        <x:v>S21</x:v>
      </x:c>
      <x:c r="B25" s="38" t="str">
        <x:v>Performance Measurement Audit</x:v>
      </x:c>
      <x:c r="C25" s="38" t="str">
        <x:v>Corporate framework recommendations</x:v>
      </x:c>
      <x:c r="D25" s="38" t="str">
        <x:v>https://pub-london.escribemeetings.com/filestream.ashx?DocumentId=120169</x:v>
      </x:c>
    </x:row>
    <x:row r="26" ht="15" hidden="0" customHeight="1">
      <x:c r="A26" s="36" t="str">
        <x:v>S22</x:v>
      </x:c>
      <x:c r="B26" s="36" t="str">
        <x:v>CEAP Audit final report</x:v>
      </x:c>
      <x:c r="C26" s="36" t="str">
        <x:v>17 observations/recommendations</x:v>
      </x:c>
      <x:c r="D26" s="36" t="str">
        <x:v>https://pub-london.escribemeetings.com/filestream.ashx?DocumentId=124415</x:v>
      </x:c>
    </x:row>
    <x:row r="27" ht="15" hidden="0" customHeight="1">
      <x:c r="A27" s="38" t="str">
        <x:v>S23</x:v>
      </x:c>
      <x:c r="B27" s="38" t="str">
        <x:v>Subdivision Review Process Audit</x:v>
      </x:c>
      <x:c r="C27" s="38" t="str">
        <x:v>Streamlining and technology</x:v>
      </x:c>
      <x:c r="D27" s="38" t="str">
        <x:v>https://pub-london.escribemeetings.com/filestream.ashx?DocumentId=124414</x:v>
      </x:c>
    </x:row>
    <x:row r="28" ht="15" hidden="0" customHeight="1">
      <x:c r="A28" s="36" t="str">
        <x:v>S24</x:v>
      </x:c>
      <x:c r="B28" s="36" t="str">
        <x:v>Audit Committee Feb. 25, 2026 agenda / follow-up dashboard</x:v>
      </x:c>
      <x:c r="C28" s="36" t="str">
        <x:v>Audit plan, recommendations and status</x:v>
      </x:c>
      <x:c r="D28" s="36" t="str">
        <x:v>https://pub-london.escribemeetings.com/Meeting.aspx?Id=043f3ba1-6bd0-4128-9a15-fdd8c4b30da8&amp;lang=English</x:v>
      </x:c>
    </x:row>
    <x:row r="29" ht="15" hidden="0" customHeight="1">
      <x:c r="A29" s="38" t="str">
        <x:v>S25</x:v>
      </x:c>
      <x:c r="B29" s="38" t="str">
        <x:v>2024–2033 Tax-Supported Project Detail Records</x:v>
      </x:c>
      <x:c r="C29" s="38" t="str">
        <x:v>Named service-improvement projects</x:v>
      </x:c>
      <x:c r="D29" s="38" t="str">
        <x:v>https://london.ca/government/property-taxes-finance/municipal-budget</x:v>
      </x:c>
    </x:row>
    <x:row r="30" ht="15" hidden="0" customHeight="1">
      <x:c r="A30" s="36" t="str">
        <x:v>S26</x:v>
      </x:c>
      <x:c r="B30" s="36" t="str">
        <x:v>City committee and council meeting portal</x:v>
      </x:c>
      <x:c r="C30" s="36" t="str">
        <x:v>Project and authorization records</x:v>
      </x:c>
      <x:c r="D30" s="36" t="str">
        <x:v>https://london.ca/government/council-civic-administration/council-committee-meetings</x:v>
      </x:c>
    </x:row>
    <x:row r="31" ht="15" hidden="0" customHeight="1">
      <x:c r="A31" s="38" t="str">
        <x:v>S27</x:v>
      </x:c>
      <x:c r="B31" s="38" t="str">
        <x:v>2026 Growth Management Implementation Strategy</x:v>
      </x:c>
      <x:c r="C31" s="38" t="str">
        <x:v>Growth-infrastructure timing and reserve context</x:v>
      </x:c>
      <x:c r="D31" s="38" t="str">
        <x:v>https://getinvolved.london.ca/download_file/430/571</x:v>
      </x:c>
    </x:row>
    <x:row r="32" ht="15" hidden="0" customHeight="1">
      <x:c r="A32" s="36" t="str">
        <x:v>S28</x:v>
      </x:c>
      <x:c r="B32" s="36" t="str">
        <x:v>Ontario Public Sector Salary Disclosure</x:v>
      </x:c>
      <x:c r="C32" s="36" t="str">
        <x:v>2021–2025 City of London disclosure rows</x:v>
      </x:c>
      <x:c r="D32" s="36" t="str">
        <x:v>https://www.ontario.ca/page/public-sector-salary-disclosure</x:v>
      </x:c>
    </x:row>
    <x:row r="33" ht="21.600000381469727" hidden="0" customHeight="1">
      <x:c r="A33" s="38" t="str">
        <x:v>S29</x:v>
      </x:c>
      <x:c r="B33" s="38" t="str">
        <x:v>PEC minutes — LJM brownfield approval</x:v>
      </x:c>
      <x:c r="C33" s="38" t="str">
        <x:v>CIP approval status; meeting portal used where a stable deep link was not verified</x:v>
      </x:c>
      <x:c r="D33" s="38" t="str">
        <x:v>https://london.ca/government/council-civic-administration/council-committee-meetings</x:v>
      </x:c>
    </x:row>
    <x:row r="34" ht="21.600000381469727" hidden="0" customHeight="1">
      <x:c r="A34" s="36" t="str">
        <x:v>S30</x:v>
      </x:c>
      <x:c r="B34" s="36" t="str">
        <x:v>City Council minutes, Oct. 27 2020</x:v>
      </x:c>
      <x:c r="C34" s="36" t="str">
        <x:v>YOU residential DC grant direction; meeting portal used where a stable deep link was not verified</x:v>
      </x:c>
      <x:c r="D34" s="36" t="str">
        <x:v>https://london.ca/government/council-civic-administration/council-committee-meetings</x:v>
      </x:c>
    </x:row>
    <x:row r="35" ht="15" hidden="0" customHeight="1">
      <x:c r="A35" s="38" t="str">
        <x:v>S31</x:v>
      </x:c>
      <x:c r="B35" s="38" t="str">
        <x:v>London Transit Commission — 2025 Annual Report</x:v>
      </x:c>
      <x:c r="C35" s="38" t="str">
        <x:v>Transit service, finance and capital metrics</x:v>
      </x:c>
      <x:c r="D35" s="38" t="str">
        <x:v>https://www.londontransit.ca/wp-content/uploads/2026/05/2025-LTC-Annual-Report-pdfa.pdf</x:v>
      </x:c>
    </x:row>
    <x:row r="36" ht="15" hidden="0" customHeight="1">
      <x:c r="A36" s="36" t="str">
        <x:v>S32</x:v>
      </x:c>
      <x:c r="B36" s="36" t="str">
        <x:v>London Police Service Board — 2025 Annual Report summary</x:v>
      </x:c>
      <x:c r="C36" s="36" t="str">
        <x:v>Police performance and finance</x:v>
      </x:c>
      <x:c r="D36" s="36" t="str">
        <x:v>https://londonpoliceserviceboard.com/2025-annual-report-of-london-police-service/</x:v>
      </x:c>
    </x:row>
    <x:row r="37" ht="15" hidden="0" customHeight="1">
      <x:c r="A37" s="38" t="str">
        <x:v>S33</x:v>
      </x:c>
      <x:c r="B37" s="38" t="str">
        <x:v>City of London — Fire Department</x:v>
      </x:c>
      <x:c r="C37" s="38" t="str">
        <x:v>Fire service baseline</x:v>
      </x:c>
      <x:c r="D37" s="38" t="str">
        <x:v>https://london.ca/living-london/community-services/fire-emergency-services/london-fire-department</x:v>
      </x:c>
    </x:row>
    <x:row r="38" ht="15" hidden="0" customHeight="1">
      <x:c r="A38" s="36" t="str">
        <x:v>S34</x:v>
      </x:c>
      <x:c r="B38" s="36" t="str">
        <x:v>City of London — Water system</x:v>
      </x:c>
      <x:c r="C38" s="36" t="str">
        <x:v>Annual water reporting</x:v>
      </x:c>
      <x:c r="D38" s="36" t="str">
        <x:v>https://london.ca/living-london/water-environment/water-system</x:v>
      </x:c>
    </x:row>
    <x:row r="39" ht="15" hidden="0" customHeight="1">
      <x:c r="A39" s="38" t="str">
        <x:v>S35</x:v>
      </x:c>
      <x:c r="B39" s="38" t="str">
        <x:v>City of London — Sewers and wastewater</x:v>
      </x:c>
      <x:c r="C39" s="38" t="str">
        <x:v>Wastewater/stormwater reports</x:v>
      </x:c>
      <x:c r="D39" s="38" t="str">
        <x:v>https://london.ca/living-london/water-environment/sewers-wastewater</x:v>
      </x:c>
    </x:row>
    <x:row r="40" ht="15" hidden="0" customHeight="1">
      <x:c r="A40" s="36" t="str">
        <x:v>S36</x:v>
      </x:c>
      <x:c r="B40" s="36" t="str">
        <x:v>City of London — CEAP dashboard and reports</x:v>
      </x:c>
      <x:c r="C40" s="36" t="str">
        <x:v>200 actions and reporting links</x:v>
      </x:c>
      <x:c r="D40" s="36" t="str">
        <x:v>https://getinvolved.london.ca/climate</x:v>
      </x:c>
    </x:row>
    <x:row r="41" ht="15" hidden="0" customHeight="1">
      <x:c r="A41" s="38" t="str">
        <x:v>S37</x:v>
      </x:c>
      <x:c r="B41" s="38" t="str">
        <x:v>City of London contact/council roster</x:v>
      </x:c>
      <x:c r="C41" s="38" t="str">
        <x:v>Current council role check at lock date</x:v>
      </x:c>
      <x:c r="D41" s="38" t="str">
        <x:v>https://london.ca/contact-us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42" hidden="0" customWidth="1"/>
    <x:col min="3" max="3" width="20" hidden="0" customWidth="1"/>
    <x:col min="4" max="4" width="40" hidden="0" customWidth="1"/>
  </x:cols>
  <x:sheetData>
    <x:row r="1" ht="34" customHeight="1">
      <x:c r="A1" s="3" t="str">
        <x:v>Twelve Original Research Asks</x:v>
      </x:c>
      <x:c r="B1" s="3"/>
      <x:c r="C1" s="3"/>
      <x:c r="D1" s="3"/>
    </x:row>
    <x:row r="2" ht="30" customHeight="1">
      <x:c r="A2" s="7" t="str">
        <x:v>Final disposition: built from public records or records-dependent with a filing-ready request.</x:v>
      </x:c>
      <x:c r="B2" s="7"/>
      <x:c r="C2" s="7"/>
      <x:c r="D2" s="7"/>
    </x:row>
    <x:row r="4" ht="15" hidden="0" customHeight="1">
      <x:c r="A4" s="27" t="str">
        <x:v>#</x:v>
      </x:c>
      <x:c r="B4" s="28" t="str">
        <x:v>Original ask</x:v>
      </x:c>
      <x:c r="C4" s="28" t="str">
        <x:v>Edition 3.0</x:v>
      </x:c>
      <x:c r="D4" s="29" t="str">
        <x:v>Edition 4.0 disposition</x:v>
      </x:c>
    </x:row>
    <x:row r="5" ht="21.600000381469727" hidden="0" customHeight="1">
      <x:c r="A5" s="37" t="str">
        <x:v>1</x:v>
      </x:c>
      <x:c r="B5" s="37" t="str">
        <x:v>Named case files</x:v>
      </x:c>
      <x:c r="C5" s="37" t="str">
        <x:v>Partial</x:v>
      </x:c>
      <x:c r="D5" s="37" t="str">
        <x:v>BUILT — eight public-record dossiers; missing change-order/closeout data routed to Request R1.</x:v>
      </x:c>
    </x:row>
    <x:row r="6" ht="21.600000381469727" hidden="0" customHeight="1">
      <x:c r="A6" s="36" t="str">
        <x:v>2</x:v>
      </x:c>
      <x:c r="B6" s="36" t="str">
        <x:v>Procurement compliance</x:v>
      </x:c>
      <x:c r="C6" s="36" t="str">
        <x:v>Partial</x:v>
      </x:c>
      <x:c r="D6" s="36" t="str">
        <x:v>BUILT — policy-versioned compliance screen; row-level bid/amendment test routed to Request R2.</x:v>
      </x:c>
    </x:row>
    <x:row r="7" ht="21.600000381469727" hidden="0" customHeight="1">
      <x:c r="A7" s="38" t="str">
        <x:v>3</x:v>
      </x:c>
      <x:c r="B7" s="38" t="str">
        <x:v>Operating budget</x:v>
      </x:c>
      <x:c r="C7" s="38" t="str">
        <x:v>Partial</x:v>
      </x:c>
      <x:c r="D7" s="38" t="str">
        <x:v>BUILT — 2024 audited functions, 2025 audit update and 2026 service budgets; sub-service ledger in R3.</x:v>
      </x:c>
    </x:row>
    <x:row r="8" ht="21.600000381469727" hidden="0" customHeight="1">
      <x:c r="A8" s="36" t="str">
        <x:v>4</x:v>
      </x:c>
      <x:c r="B8" s="36" t="str">
        <x:v>Workforce productivity</x:v>
      </x:c>
      <x:c r="C8" s="36" t="str">
        <x:v>Not built</x:v>
      </x:c>
      <x:c r="D8" s="36" t="str">
        <x:v>RECORDS-DEPENDENT — public salary screen completed; official complement, layers, vacancy, overtime and turnover in R3.</x:v>
      </x:c>
    </x:row>
    <x:row r="9" ht="21.600000381469727" hidden="0" customHeight="1">
      <x:c r="A9" s="38" t="str">
        <x:v>5</x:v>
      </x:c>
      <x:c r="B9" s="38" t="str">
        <x:v>Financial condition</x:v>
      </x:c>
      <x:c r="C9" s="38" t="str">
        <x:v>Mostly built</x:v>
      </x:c>
      <x:c r="D9" s="38" t="str">
        <x:v>BUILT — corrected interpretation, 2025 audit update and reproducible DC sensitivity scenarios.</x:v>
      </x:c>
    </x:row>
    <x:row r="10" ht="21.600000381469727" hidden="0" customHeight="1">
      <x:c r="A10" s="36" t="str">
        <x:v>6</x:v>
      </x:c>
      <x:c r="B10" s="36" t="str">
        <x:v>Per-project capital</x:v>
      </x:c>
      <x:c r="C10" s="36" t="str">
        <x:v>Not built</x:v>
      </x:c>
      <x:c r="D10" s="36" t="str">
        <x:v>RECORDS-DEPENDENT — public dossiers completed; baseline/FAC/schedule/change-order package in R1.</x:v>
      </x:c>
    </x:row>
    <x:row r="11" ht="21.600000381469727" hidden="0" customHeight="1">
      <x:c r="A11" s="38" t="str">
        <x:v>7</x:v>
      </x:c>
      <x:c r="B11" s="38" t="str">
        <x:v>Strategy → output</x:v>
      </x:c>
      <x:c r="C11" s="38" t="str">
        <x:v>Lead only</x:v>
      </x:c>
      <x:c r="D11" s="38" t="str">
        <x:v>BUILT — CEAP, performance-measurement and public-dashboard traceability crosswalk.</x:v>
      </x:c>
    </x:row>
    <x:row r="12" ht="21.600000381469727" hidden="0" customHeight="1">
      <x:c r="A12" s="36" t="str">
        <x:v>8</x:v>
      </x:c>
      <x:c r="B12" s="36" t="str">
        <x:v>Grants and CIPs</x:v>
      </x:c>
      <x:c r="C12" s="36" t="str">
        <x:v>Substantial</x:v>
      </x:c>
      <x:c r="D12" s="36" t="str">
        <x:v>BUILT — all 42 multi-year recipients, all 16 2025 annual recipients, outcome report and audit findings.</x:v>
      </x:c>
    </x:row>
    <x:row r="13" ht="21.600000381469727" hidden="0" customHeight="1">
      <x:c r="A13" s="38" t="str">
        <x:v>9</x:v>
      </x:c>
      <x:c r="B13" s="38" t="str">
        <x:v>Housing conversion funnel</x:v>
      </x:c>
      <x:c r="C13" s="38" t="str">
        <x:v>Partial</x:v>
      </x:c>
      <x:c r="D13" s="38" t="str">
        <x:v>BUILT — stage-separated 2025 ladder; address-level cohort ledger in R4.</x:v>
      </x:c>
    </x:row>
    <x:row r="14" ht="21.600000381469727" hidden="0" customHeight="1">
      <x:c r="A14" s="36" t="str">
        <x:v>10</x:v>
      </x:c>
      <x:c r="B14" s="36" t="str">
        <x:v>Service modules</x:v>
      </x:c>
      <x:c r="C14" s="36" t="str">
        <x:v>Leads only</x:v>
      </x:c>
      <x:c r="D14" s="36" t="str">
        <x:v>RECORDS-DEPENDENT — transit/police built; availability matrix and KPI extracts for remaining services in R5.</x:v>
      </x:c>
    </x:row>
    <x:row r="15" ht="21.600000381469727" hidden="0" customHeight="1">
      <x:c r="A15" s="38" t="str">
        <x:v>11</x:v>
      </x:c>
      <x:c r="B15" s="38" t="str">
        <x:v>Internal-audit crosswalk</x:v>
      </x:c>
      <x:c r="C15" s="38" t="str">
        <x:v>Overstated</x:v>
      </x:c>
      <x:c r="D15" s="38" t="str">
        <x:v>BUILT — reports, observations, responses, due dates and follow-up status now crosswalked.</x:v>
      </x:c>
    </x:row>
    <x:row r="16" ht="21.600000381469727" hidden="0" customHeight="1">
      <x:c r="A16" s="36" t="str">
        <x:v>12</x:v>
      </x:c>
      <x:c r="B16" s="36" t="str">
        <x:v>Evidence/publication system</x:v>
      </x:c>
      <x:c r="C16" s="36" t="str">
        <x:v>Partial</x:v>
      </x:c>
      <x:c r="D16" s="36" t="str">
        <x:v>BUILT — briefing, claim register, sources, calculations, records package and public-use rules.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6" hidden="0" customWidth="1"/>
    <x:col min="3" max="3" width="20" hidden="0" customWidth="1"/>
    <x:col min="4" max="4" width="44" hidden="0" customWidth="1"/>
    <x:col min="5" max="5" width="48" hidden="0" customWidth="1"/>
    <x:col min="6" max="6" width="10" hidden="0" customWidth="1"/>
  </x:cols>
  <x:sheetData>
    <x:row r="1" ht="34" customHeight="1">
      <x:c r="A1" s="3" t="str">
        <x:v>Capital Project and Fund Dossiers</x:v>
      </x:c>
      <x:c r="B1" s="3"/>
      <x:c r="C1" s="3"/>
      <x:c r="D1" s="3"/>
      <x:c r="E1" s="3"/>
      <x:c r="F1" s="3"/>
    </x:row>
    <x:row r="2" ht="30" customHeight="1">
      <x:c r="A2" s="7" t="str">
        <x:v>Public authority, amount, established fact, unresolved test and records route.</x:v>
      </x:c>
      <x:c r="B2" s="7"/>
      <x:c r="C2" s="7"/>
      <x:c r="D2" s="7"/>
      <x:c r="E2" s="7"/>
      <x:c r="F2" s="7"/>
    </x:row>
    <x:row r="4" ht="15" hidden="0" customHeight="1">
      <x:c r="A4" s="27" t="str">
        <x:v>Dossier</x:v>
      </x:c>
      <x:c r="B4" s="28" t="str">
        <x:v>Authority / service</x:v>
      </x:c>
      <x:c r="C4" s="28" t="str">
        <x:v>Public amount</x:v>
      </x:c>
      <x:c r="D4" s="28" t="str">
        <x:v>What the record establishes</x:v>
      </x:c>
      <x:c r="E4" s="28" t="str">
        <x:v>Unresolved test</x:v>
      </x:c>
      <x:c r="F4" s="29" t="str">
        <x:v>Route</x:v>
      </x:c>
    </x:row>
    <x:row r="5" ht="32.400001525878906" hidden="0" customHeight="1">
      <x:c r="A5" s="37" t="str">
        <x:v>1 · Highbury Facility rebuild</x:v>
      </x:c>
      <x:c r="B5" s="37" t="str">
        <x:v>LTC / capital service improvement</x:v>
      </x:c>
      <x:c r="C5" s="37" t="str">
        <x:v>City project book: $301.9M; LTC phase figures imply about $321.7M</x:v>
      </x:c>
      <x:c r="D5" s="37" t="str">
        <x:v>Two public budget vintages do not reconcile. 2025 LTC report says $5.0M did not get underway and carried to 2026.</x:v>
      </x:c>
      <x:c r="E5" s="37" t="str">
        <x:v>Budget-vintage and delivery reconciliation</x:v>
      </x:c>
      <x:c r="F5" s="37" t="str">
        <x:v>R1</x:v>
      </x:c>
    </x:row>
    <x:row r="6" ht="32.400001525878906" hidden="0" customHeight="1">
      <x:c r="A6" s="36" t="str">
        <x:v>2 · Roadmap to 3,000</x:v>
      </x:c>
      <x:c r="B6" s="36" t="str">
        <x:v>Housing Services</x:v>
      </x:c>
      <x:c r="C6" s="36" t="str">
        <x:v>Project book: $78.0M</x:v>
      </x:c>
      <x:c r="D6" s="36" t="str">
        <x:v>2025 development report tracks 2,576 City-funded affordable units: 675 in progress, 1,360 in planning; stage for the balance is not stated in the summary.</x:v>
      </x:c>
      <x:c r="E6" s="36" t="str">
        <x:v>Cost per completed/occupied affordable unit</x:v>
      </x:c>
      <x:c r="F6" s="36" t="str">
        <x:v>R4</x:v>
      </x:c>
    </x:row>
    <x:row r="7" ht="21.600000381469727" hidden="0" customHeight="1">
      <x:c r="A7" s="38" t="str">
        <x:v>3 · Fanshawe campus grant</x:v>
      </x:c>
      <x:c r="B7" s="38" t="str">
        <x:v>Economic development</x:v>
      </x:c>
      <x:c r="C7" s="38" t="str">
        <x:v>Project GG1721-6: $20.75M</x:v>
      </x:c>
      <x:c r="D7" s="38" t="str">
        <x:v>Named in the service-improvement capital book; end-to-end grant payment and outcome closeout not reproduced.</x:v>
      </x:c>
      <x:c r="E7" s="38" t="str">
        <x:v>Agreement, payments, milestones, closeout</x:v>
      </x:c>
      <x:c r="F7" s="38" t="str">
        <x:v>R1/R6</x:v>
      </x:c>
    </x:row>
    <x:row r="8" ht="32.400001525878906" hidden="0" customHeight="1">
      <x:c r="A8" s="36" t="str">
        <x:v>4 · Mud Creek Phase 2B</x:v>
      </x:c>
      <x:c r="B8" s="36" t="str">
        <x:v>Stormwater</x:v>
      </x:c>
      <x:c r="C8" s="36" t="str">
        <x:v>Total budget $24.720M; 2025 financing/spend lines reproduced</x:v>
      </x:c>
      <x:c r="D8" s="36" t="str">
        <x:v>EA approved 2017; site work began 2025; construction continues into 2026. Award, change orders and physical completion not joined publicly.</x:v>
      </x:c>
      <x:c r="E8" s="36" t="str">
        <x:v>Award, amendments, FAC, percent complete</x:v>
      </x:c>
      <x:c r="F8" s="36" t="str">
        <x:v>R1/R2</x:v>
      </x:c>
    </x:row>
    <x:row r="9" ht="32.400001525878906" hidden="0" customHeight="1">
      <x:c r="A9" s="38" t="str">
        <x:v>5 · Springbank Dam</x:v>
      </x:c>
      <x:c r="B9" s="38" t="str">
        <x:v>Environment / river project</x:v>
      </x:c>
      <x:c r="C9" s="38" t="str">
        <x:v>Stage 1 estimate $14.6M; decommissioning budget up to $3M</x:v>
      </x:c>
      <x:c r="D9" s="38" t="str">
        <x:v>Public record explains estimate changes, but final decommissioning cost and closeout were not located.</x:v>
      </x:c>
      <x:c r="E9" s="38" t="str">
        <x:v>Final cost and closeout certificate</x:v>
      </x:c>
      <x:c r="F9" s="38" t="str">
        <x:v>R1</x:v>
      </x:c>
    </x:row>
    <x:row r="10" ht="21.600000381469727" hidden="0" customHeight="1">
      <x:c r="A10" s="36" t="str">
        <x:v>6 · Wharncliffe/Horton</x:v>
      </x:c>
      <x:c r="B10" s="36" t="str">
        <x:v>Transportation</x:v>
      </x:c>
      <x:c r="C10" s="36" t="str">
        <x:v>$90M estimate; $39.6M funding gap reported Jan. 2026</x:v>
      </x:c>
      <x:c r="D10" s="36" t="str">
        <x:v>Unfunded at construction scale; no procurement expected yet. A smaller Wharncliffe line in the DC report is not the same project.</x:v>
      </x:c>
      <x:c r="E10" s="36" t="str">
        <x:v>Updated estimate, financing plan, schedule</x:v>
      </x:c>
      <x:c r="F10" s="36" t="str">
        <x:v>R1</x:v>
      </x:c>
    </x:row>
    <x:row r="11" ht="43.20000076293945" hidden="0" customHeight="1">
      <x:c r="A11" s="38" t="str">
        <x:v>7 · Operating contingency reserve</x:v>
      </x:c>
      <x:c r="B11" s="38" t="str">
        <x:v>Corporate finance</x:v>
      </x:c>
      <x:c r="C11" s="38" t="str">
        <x:v>2018 balance $35.18M vs $96.59M policy target; 2024 audited contingency line $109.8M</x:v>
      </x:c>
      <x:c r="D11" s="38" t="str">
        <x:v>Two accounting presentations are not proven to be the identical fund. Reconciliation is required before claiming recovery.</x:v>
      </x:c>
      <x:c r="E11" s="38" t="str">
        <x:v>Fund mapping and policy-target calculation</x:v>
      </x:c>
      <x:c r="F11" s="38" t="str">
        <x:v>R6</x:v>
      </x:c>
    </x:row>
    <x:row r="12" ht="21.600000381469727" hidden="0" customHeight="1">
      <x:c r="A12" s="36" t="str">
        <x:v>8 · Highway 401 / Highway 4</x:v>
      </x:c>
      <x:c r="B12" s="36" t="str">
        <x:v>Provincial transportation</x:v>
      </x:c>
      <x:c r="C12" s="36" t="str">
        <x:v>No City capital cost established</x:v>
      </x:c>
      <x:c r="D12" s="36" t="str">
        <x:v>MTO project; City endorsed municipal road closures. This lead is not a City-spending finding as framed.</x:v>
      </x:c>
      <x:c r="E12" s="36" t="str">
        <x:v>None unless a different 401-adjacent project is specified</x:v>
      </x:c>
      <x:c r="F12" s="36" t="str">
        <x:v>Closed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2" hidden="0" customWidth="1"/>
    <x:col min="3" max="3" width="20" hidden="0" customWidth="1"/>
    <x:col min="4" max="4" width="54" hidden="0" customWidth="1"/>
  </x:cols>
  <x:sheetData>
    <x:row r="1" ht="34" customHeight="1">
      <x:c r="A1" s="3" t="str">
        <x:v>Procurement Compliance Screen</x:v>
      </x:c>
      <x:c r="B1" s="3"/>
      <x:c r="C1" s="3"/>
      <x:c r="D1" s="3"/>
    </x:row>
    <x:row r="2" ht="30" customHeight="1">
      <x:c r="A2" s="7" t="str">
        <x:v>Policy-versioned criteria and the evidence route required for transaction-level conclusions.</x:v>
      </x:c>
      <x:c r="B2" s="7"/>
      <x:c r="C2" s="7"/>
      <x:c r="D2" s="7"/>
    </x:row>
    <x:row r="4" ht="15" hidden="0" customHeight="1">
      <x:c r="A4" s="27" t="str">
        <x:v>Test</x:v>
      </x:c>
      <x:c r="B4" s="28" t="str">
        <x:v>Criterion</x:v>
      </x:c>
      <x:c r="C4" s="28" t="str">
        <x:v>Result</x:v>
      </x:c>
      <x:c r="D4" s="29" t="str">
        <x:v>Evidence / route</x:v>
      </x:c>
    </x:row>
    <x:row r="5" ht="21.600000381469727" hidden="0" customHeight="1">
      <x:c r="A5" s="37" t="str">
        <x:v>Policy in force</x:v>
      </x:c>
      <x:c r="B5" s="37" t="str">
        <x:v>Awards before Oct. 1, 2025 use legacy policy; later actions use current policy.</x:v>
      </x:c>
      <x:c r="C5" s="37" t="str">
        <x:v>PASS — version boundary identified.</x:v>
      </x:c>
      <x:c r="D5" s="37" t="str">
        <x:v>S06, S07</x:v>
      </x:c>
    </x:row>
    <x:row r="6" ht="21.600000381469727" hidden="0" customHeight="1">
      <x:c r="A6" s="36" t="str">
        <x:v>Annual compliance review</x:v>
      </x:c>
      <x:c r="B6" s="36" t="str">
        <x:v>Current policy requires an Annual Procurement Compliance Review.</x:v>
      </x:c>
      <x:c r="C6" s="36" t="str">
        <x:v>PASS — 2025 review received Apr. 20, 2026.</x:v>
      </x:c>
      <x:c r="D6" s="36" t="str">
        <x:v>S07</x:v>
      </x:c>
    </x:row>
    <x:row r="7" ht="21.600000381469727" hidden="0" customHeight="1">
      <x:c r="A7" s="38" t="str">
        <x:v>Biannual award reporting</x:v>
      </x:c>
      <x:c r="B7" s="38" t="str">
        <x:v>Awards over $133,800 goods/services and $334,000 construction are disclosed.</x:v>
      </x:c>
      <x:c r="C7" s="38" t="str">
        <x:v>PASS — May 27, 2026 report located.</x:v>
      </x:c>
      <x:c r="D7" s="38" t="str">
        <x:v>S08</x:v>
      </x:c>
    </x:row>
    <x:row r="8" ht="32.400001525878906" hidden="0" customHeight="1">
      <x:c r="A8" s="36" t="str">
        <x:v>Limited tendering</x:v>
      </x:c>
      <x:c r="B8" s="36" t="str">
        <x:v>Authority and exception must be supported under the applicable section.</x:v>
      </x:c>
      <x:c r="C8" s="36" t="str">
        <x:v>PARTIAL — Council reports identify authority; portal export lacks a complete row-level flag.</x:v>
      </x:c>
      <x:c r="D8" s="36" t="str">
        <x:v>R2</x:v>
      </x:c>
    </x:row>
    <x:row r="9" ht="32.400001525878906" hidden="0" customHeight="1">
      <x:c r="A9" s="38" t="str">
        <x:v>Contract amendments</x:v>
      </x:c>
      <x:c r="B9" s="38" t="str">
        <x:v>Applicable approval limit, financing and Council trigger must be tested.</x:v>
      </x:c>
      <x:c r="C9" s="38" t="str">
        <x:v>NOT TESTABLE PUBLICLY — no joined amendment history across awards.</x:v>
      </x:c>
      <x:c r="D9" s="38" t="str">
        <x:v>R2</x:v>
      </x:c>
    </x:row>
    <x:row r="10" ht="21.600000381469727" hidden="0" customHeight="1">
      <x:c r="A10" s="36" t="str">
        <x:v>Bid spread / disqualification</x:v>
      </x:c>
      <x:c r="B10" s="36" t="str">
        <x:v>Requires bid tabulations and evaluation records.</x:v>
      </x:c>
      <x:c r="C10" s="36" t="str">
        <x:v>NOT TESTABLE PUBLICLY — award notices are insufficient.</x:v>
      </x:c>
      <x:c r="D10" s="36" t="str">
        <x:v>R2</x:v>
      </x:c>
    </x:row>
    <x:row r="11" ht="21.600000381469727" hidden="0" customHeight="1">
      <x:c r="A11" s="38" t="str">
        <x:v>Vendor performance</x:v>
      </x:c>
      <x:c r="B11" s="38" t="str">
        <x:v>Requires performance/termination/extension records.</x:v>
      </x:c>
      <x:c r="C11" s="38" t="str">
        <x:v>NOT TESTABLE PUBLICLY — request supplied.</x:v>
      </x:c>
      <x:c r="D11" s="38" t="str">
        <x:v>R2</x:v>
      </x:c>
    </x:row>
    <x:row r="12" ht="32.400001525878906" hidden="0" customHeight="1">
      <x:c r="A12" s="36" t="str">
        <x:v>Award-value publication</x:v>
      </x:c>
      <x:c r="B12" s="36" t="str">
        <x:v>Public accountability test, not necessarily policy breach.</x:v>
      </x:c>
      <x:c r="C12" s="36" t="str">
        <x:v>FAIL AS DISCLOSURE DESIGN — 70.5% no visible value in scraped set.</x:v>
      </x:c>
      <x:c r="D12" s="36" t="str">
        <x:v>S05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58" hidden="0" customWidth="1"/>
  </x:cols>
  <x:sheetData>
    <x:row r="1" ht="34" customHeight="1">
      <x:c r="A1" s="3" t="str">
        <x:v>Workforce Productivity Specification</x:v>
      </x:c>
      <x:c r="B1" s="3"/>
      <x:c r="C1" s="3"/>
      <x:c r="D1" s="3"/>
    </x:row>
    <x:row r="2" ht="30" customHeight="1">
      <x:c r="A2" s="7" t="str">
        <x:v>The official denominator and source required for each defensible productivity measure.</x:v>
      </x:c>
      <x:c r="B2" s="7"/>
      <x:c r="C2" s="7"/>
      <x:c r="D2" s="7"/>
    </x:row>
    <x:row r="4" ht="15" hidden="0" customHeight="1">
      <x:c r="A4" s="27" t="str">
        <x:v>Metric</x:v>
      </x:c>
      <x:c r="B4" s="28" t="str">
        <x:v>Numerator</x:v>
      </x:c>
      <x:c r="C4" s="28" t="str">
        <x:v>Denominator</x:v>
      </x:c>
      <x:c r="D4" s="29" t="str">
        <x:v>Required source</x:v>
      </x:c>
    </x:row>
    <x:row r="5" ht="15" hidden="0" customHeight="1">
      <x:c r="A5" s="37" t="str">
        <x:v>Management ratio</x:v>
      </x:c>
      <x:c r="B5" s="37" t="str">
        <x:v>Official management FTE</x:v>
      </x:c>
      <x:c r="C5" s="37" t="str">
        <x:v>Total active FTE</x:v>
      </x:c>
      <x:c r="D5" s="37" t="str">
        <x:v>HR complement extract</x:v>
      </x:c>
    </x:row>
    <x:row r="6" ht="15" hidden="0" customHeight="1">
      <x:c r="A6" s="36" t="str">
        <x:v>Span of control</x:v>
      </x:c>
      <x:c r="B6" s="36" t="str">
        <x:v>Direct reports</x:v>
      </x:c>
      <x:c r="C6" s="36" t="str">
        <x:v>People managers</x:v>
      </x:c>
      <x:c r="D6" s="36" t="str">
        <x:v>Position hierarchy</x:v>
      </x:c>
    </x:row>
    <x:row r="7" ht="15" hidden="0" customHeight="1">
      <x:c r="A7" s="38" t="str">
        <x:v>Vacancy rate</x:v>
      </x:c>
      <x:c r="B7" s="38" t="str">
        <x:v>Budgeted FTE less filled FTE</x:v>
      </x:c>
      <x:c r="C7" s="38" t="str">
        <x:v>Budgeted FTE</x:v>
      </x:c>
      <x:c r="D7" s="38" t="str">
        <x:v>Monthly complement</x:v>
      </x:c>
    </x:row>
    <x:row r="8" ht="15" hidden="0" customHeight="1">
      <x:c r="A8" s="36" t="str">
        <x:v>Overtime burden</x:v>
      </x:c>
      <x:c r="B8" s="36" t="str">
        <x:v>Overtime hours/cost</x:v>
      </x:c>
      <x:c r="C8" s="36" t="str">
        <x:v>Worked hours/payroll</x:v>
      </x:c>
      <x:c r="D8" s="36" t="str">
        <x:v>Payroll by service</x:v>
      </x:c>
    </x:row>
    <x:row r="9" ht="15" hidden="0" customHeight="1">
      <x:c r="A9" s="38" t="str">
        <x:v>Turnover</x:v>
      </x:c>
      <x:c r="B9" s="38" t="str">
        <x:v>Separations</x:v>
      </x:c>
      <x:c r="C9" s="38" t="str">
        <x:v>Average headcount</x:v>
      </x:c>
      <x:c r="D9" s="38" t="str">
        <x:v>HR movement file</x:v>
      </x:c>
    </x:row>
    <x:row r="10" ht="15" hidden="0" customHeight="1">
      <x:c r="A10" s="36" t="str">
        <x:v>Consultant substitution</x:v>
      </x:c>
      <x:c r="B10" s="36" t="str">
        <x:v>Consulting/contract labour FTE-equivalent</x:v>
      </x:c>
      <x:c r="C10" s="36" t="str">
        <x:v>Employee FTE</x:v>
      </x:c>
      <x:c r="D10" s="36" t="str">
        <x:v>AP + contract + HR crosswalk</x:v>
      </x:c>
    </x:row>
    <x:row r="11" ht="15" hidden="0" customHeight="1">
      <x:c r="A11" s="38" t="str">
        <x:v>Service productivity</x:v>
      </x:c>
      <x:c r="B11" s="38" t="str">
        <x:v>Volume and quality output</x:v>
      </x:c>
      <x:c r="C11" s="38" t="str">
        <x:v>FTE and operating cost</x:v>
      </x:c>
      <x:c r="D11" s="38" t="str">
        <x:v>Service KPI + finance + HR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24" hidden="0" customWidth="1"/>
    <x:col min="4" max="4" width="28" hidden="0" customWidth="1"/>
    <x:col min="5" max="5" width="50" hidden="0" customWidth="1"/>
    <x:col min="6" max="6" width="34" hidden="0" customWidth="1"/>
  </x:cols>
  <x:sheetData>
    <x:row r="1" ht="34" customHeight="1">
      <x:c r="A1" s="3" t="str">
        <x:v>Housing Delivery and Homelessness</x:v>
      </x:c>
      <x:c r="B1" s="3"/>
      <x:c r="C1" s="3"/>
      <x:c r="D1" s="3"/>
      <x:c r="E1" s="3"/>
      <x:c r="F1" s="3"/>
    </x:row>
    <x:row r="2" ht="30" customHeight="1">
      <x:c r="A2" s="7" t="str">
        <x:v>Stage-separated housing, Planning Act timelines and Hubs cost evidence.</x:v>
      </x:c>
      <x:c r="B2" s="7"/>
      <x:c r="C2" s="7"/>
      <x:c r="D2" s="7"/>
      <x:c r="E2" s="7"/>
      <x:c r="F2" s="7"/>
    </x:row>
    <x:row r="4" ht="15" hidden="0" customHeight="1">
      <x:c r="A4" s="27" t="str">
        <x:v>Submodule</x:v>
      </x:c>
      <x:c r="B4" s="28" t="str">
        <x:v>Indicator / item</x:v>
      </x:c>
      <x:c r="C4" s="28" t="str">
        <x:v>Value / numerator</x:v>
      </x:c>
      <x:c r="D4" s="28" t="str">
        <x:v>Scope / denominator</x:v>
      </x:c>
      <x:c r="E4" s="28" t="str">
        <x:v>Interpretation</x:v>
      </x:c>
      <x:c r="F4" s="29" t="str">
        <x:v>Guardrail</x:v>
      </x:c>
    </x:row>
    <x:row r="5" ht="15" hidden="0" customHeight="1">
      <x:c r="A5" s="37" t="str">
        <x:v>Housing pipeline</x:v>
      </x:c>
      <x:c r="B5" s="37" t="str">
        <x:v>Residential building permits</x:v>
      </x:c>
      <x:c r="C5" s="37" t="str">
        <x:v>5,462 units</x:v>
      </x:c>
      <x:c r="D5" s="37" t="str">
        <x:v>All permitted units</x:v>
      </x:c>
      <x:c r="E5" s="37" t="str">
        <x:v>Record permit output; +47.62% over 2024.</x:v>
      </x:c>
      <x:c r="F5" s="37" t="str">
        <x:v>Starts, completions, occupancy or affordability.</x:v>
      </x:c>
    </x:row>
    <x:row r="6" ht="15" hidden="0" customHeight="1">
      <x:c r="A6" s="36" t="str">
        <x:v>Housing pipeline</x:v>
      </x:c>
      <x:c r="B6" s="36" t="str">
        <x:v>HAF year-2 permits</x:v>
      </x:c>
      <x:c r="C6" s="36" t="str">
        <x:v>4,284 vs 3,991 target</x:v>
      </x:c>
      <x:c r="D6" s="36" t="str">
        <x:v>HAF measurement window</x:v>
      </x:c>
      <x:c r="E6" s="36" t="str">
        <x:v>293 above target (+7.3%).</x:v>
      </x:c>
      <x:c r="F6" s="36" t="str">
        <x:v>Completed/occupied HAF homes or causal attribution.</x:v>
      </x:c>
    </x:row>
    <x:row r="7" ht="15" hidden="0" customHeight="1">
      <x:c r="A7" s="38" t="str">
        <x:v>Housing pipeline</x:v>
      </x:c>
      <x:c r="B7" s="38" t="str">
        <x:v>City-funded affordable tracked</x:v>
      </x:c>
      <x:c r="C7" s="38" t="str">
        <x:v>2,576 units</x:v>
      </x:c>
      <x:c r="D7" s="38" t="str">
        <x:v>Since late 2021</x:v>
      </x:c>
      <x:c r="E7" s="38" t="str">
        <x:v>City-funded pipeline count.</x:v>
      </x:c>
      <x:c r="F7" s="38" t="str">
        <x:v>That all units are built or occupied.</x:v>
      </x:c>
    </x:row>
    <x:row r="8" ht="15" hidden="0" customHeight="1">
      <x:c r="A8" s="36" t="str">
        <x:v>Housing pipeline</x:v>
      </x:c>
      <x:c r="B8" s="36" t="str">
        <x:v>In progress</x:v>
      </x:c>
      <x:c r="C8" s="36" t="str">
        <x:v>675 units</x:v>
      </x:c>
      <x:c r="D8" s="36" t="str">
        <x:v>Subset of City-funded tracked</x:v>
      </x:c>
      <x:c r="E8" s="36" t="str">
        <x:v>Project stage reported as in progress.</x:v>
      </x:c>
      <x:c r="F8" s="36" t="str">
        <x:v>Uniform definition of start across projects.</x:v>
      </x:c>
    </x:row>
    <x:row r="9" ht="15" hidden="0" customHeight="1">
      <x:c r="A9" s="38" t="str">
        <x:v>Housing pipeline</x:v>
      </x:c>
      <x:c r="B9" s="38" t="str">
        <x:v>In planning</x:v>
      </x:c>
      <x:c r="C9" s="38" t="str">
        <x:v>1,360 units</x:v>
      </x:c>
      <x:c r="D9" s="38" t="str">
        <x:v>Subset of City-funded tracked</x:v>
      </x:c>
      <x:c r="E9" s="38" t="str">
        <x:v>Pipeline planning stage.</x:v>
      </x:c>
      <x:c r="F9" s="38" t="str">
        <x:v>Approval, construction or occupancy.</x:v>
      </x:c>
    </x:row>
    <x:row r="10" ht="15" hidden="0" customHeight="1">
      <x:c r="A10" s="36" t="str">
        <x:v>Housing pipeline</x:v>
      </x:c>
      <x:c r="B10" s="36" t="str">
        <x:v>City-led HSH completed &amp; occupied</x:v>
      </x:c>
      <x:c r="C10" s="36" t="str">
        <x:v>44 units</x:v>
      </x:c>
      <x:c r="D10" s="36" t="str">
        <x:v>Highly supportive housing</x:v>
      </x:c>
      <x:c r="E10" s="36" t="str">
        <x:v>Explicit completion and occupancy.</x:v>
      </x:c>
      <x:c r="F10" s="36" t="str">
        <x:v>All supportive housing in London.</x:v>
      </x:c>
    </x:row>
    <x:row r="11" ht="15" hidden="0" customHeight="1">
      <x:c r="A11" s="38" t="str">
        <x:v>Housing pipeline</x:v>
      </x:c>
      <x:c r="B11" s="38" t="str">
        <x:v>HSH tracked</x:v>
      </x:c>
      <x:c r="C11" s="38" t="str">
        <x:v>422 units</x:v>
      </x:c>
      <x:c r="D11" s="38" t="str">
        <x:v>City/community/non-City funded</x:v>
      </x:c>
      <x:c r="E11" s="38" t="str">
        <x:v>Combined tracked pipeline.</x:v>
      </x:c>
      <x:c r="F11" s="38" t="str">
        <x:v>That all 422 are complete.</x:v>
      </x:c>
    </x:row>
    <x:row r="12" ht="15" hidden="0" customHeight="1">
      <x:c r="A12" s="36" t="str">
        <x:v>Planning timeline</x:v>
      </x:c>
      <x:c r="B12" s="36" t="str">
        <x:v>OPA + zoning</x:v>
      </x:c>
      <x:c r="C12" s="36" t="str">
        <x:v>94%</x:v>
      </x:c>
      <x:c r="D12" s="36" t="str">
        <x:v>89</x:v>
      </x:c>
      <x:c r="E12" s="36" t="str">
        <x:v>Mostly within published timeline.</x:v>
      </x:c>
      <x:c r="F12" s="36" t="str">
        <x:v>Cause not established</x:v>
      </x:c>
    </x:row>
    <x:row r="13" ht="15" hidden="0" customHeight="1">
      <x:c r="A13" s="38" t="str">
        <x:v>Planning timeline</x:v>
      </x:c>
      <x:c r="B13" s="38" t="str">
        <x:v>Zoning</x:v>
      </x:c>
      <x:c r="C13" s="38" t="str">
        <x:v>95%</x:v>
      </x:c>
      <x:c r="D13" s="38" t="str">
        <x:v>76</x:v>
      </x:c>
      <x:c r="E13" s="38" t="str">
        <x:v>Mostly within published timeline.</x:v>
      </x:c>
      <x:c r="F13" s="38" t="str">
        <x:v>Cause not established</x:v>
      </x:c>
    </x:row>
    <x:row r="14" ht="15" hidden="0" customHeight="1">
      <x:c r="A14" s="36" t="str">
        <x:v>Planning timeline</x:v>
      </x:c>
      <x:c r="B14" s="36" t="str">
        <x:v>Removal of holding</x:v>
      </x:c>
      <x:c r="C14" s="36" t="str">
        <x:v>78%</x:v>
      </x:c>
      <x:c r="D14" s="36" t="str">
        <x:v>54</x:v>
      </x:c>
      <x:c r="E14" s="36" t="str">
        <x:v>Material exception; cause not shown.</x:v>
      </x:c>
      <x:c r="F14" s="36" t="str">
        <x:v>Cause not established</x:v>
      </x:c>
    </x:row>
    <x:row r="15" ht="15" hidden="0" customHeight="1">
      <x:c r="A15" s="38" t="str">
        <x:v>Planning timeline</x:v>
      </x:c>
      <x:c r="B15" s="38" t="str">
        <x:v>Draft subdivision</x:v>
      </x:c>
      <x:c r="C15" s="38" t="str">
        <x:v>33%</x:v>
      </x:c>
      <x:c r="D15" s="38" t="str">
        <x:v>145</x:v>
      </x:c>
      <x:c r="E15" s="38" t="str">
        <x:v>Clearest published exception.</x:v>
      </x:c>
      <x:c r="F15" s="38" t="str">
        <x:v>Cause not established</x:v>
      </x:c>
    </x:row>
    <x:row r="16" ht="15" hidden="0" customHeight="1">
      <x:c r="A16" s="36" t="str">
        <x:v>Planning timeline</x:v>
      </x:c>
      <x:c r="B16" s="36" t="str">
        <x:v>Site plan</x:v>
      </x:c>
      <x:c r="C16" s="36" t="str">
        <x:v>100%</x:v>
      </x:c>
      <x:c r="D16" s="36" t="str">
        <x:v>24</x:v>
      </x:c>
      <x:c r="E16" s="36" t="str">
        <x:v>Reported within timeline.</x:v>
      </x:c>
      <x:c r="F16" s="36" t="str">
        <x:v>Cause not established</x:v>
      </x:c>
    </x:row>
    <x:row r="17" ht="15" hidden="0" customHeight="1">
      <x:c r="A17" s="38" t="str">
        <x:v>Hubs</x:v>
      </x:c>
      <x:c r="B17" s="38" t="str">
        <x:v>Youth Opportunities Unlimited</x:v>
      </x:c>
      <x:c r="C17" s="38" t="str">
        <x:v>$2,979,974</x:v>
      </x:c>
      <x:c r="D17" s="38" t="str">
        <x:v>$3,301,300</x:v>
      </x:c>
      <x:c r="E17" s="38" t="str">
        <x:v>Staff $1,948,994; participant $241,416; operating $789,563.</x:v>
      </x:c>
      <x:c r="F17" s="38" t="str">
        <x:v>Cost structure is not a cohort outcome</x:v>
      </x:c>
    </x:row>
    <x:row r="18" ht="15" hidden="0" customHeight="1">
      <x:c r="A18" s="36" t="str">
        <x:v>Hubs</x:v>
      </x:c>
      <x:c r="B18" s="36" t="str">
        <x:v>Atlohsa</x:v>
      </x:c>
      <x:c r="C18" s="36" t="str">
        <x:v>$4,248,275</x:v>
      </x:c>
      <x:c r="D18" s="36" t="str">
        <x:v>$4,236,292</x:v>
      </x:c>
      <x:c r="E18" s="36" t="str">
        <x:v>Staff $1,987,236; participant $445,839; operating $1,613,472; admin $201,728.</x:v>
      </x:c>
      <x:c r="F18" s="36" t="str">
        <x:v>Cost structure is not a cohort outcome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6" hidden="0" customWidth="1"/>
    <x:col min="2" max="2" width="22" hidden="0" customWidth="1"/>
  </x:cols>
  <x:sheetData>
    <x:row r="1" ht="34" customHeight="1">
      <x:c r="A1" s="3" t="str">
        <x:v>Community Grants: 2024–2027</x:v>
      </x:c>
      <x:c r="B1" s="3"/>
      <x:c r="C1" s="3"/>
      <x:c r="D1" s="3"/>
    </x:row>
    <x:row r="2" ht="30" customHeight="1">
      <x:c r="A2" s="7" t="str">
        <x:v>Complete published 42-recipient allocation ledger; allocation is not payment.</x:v>
      </x:c>
      <x:c r="B2" s="7"/>
      <x:c r="C2" s="7"/>
      <x:c r="D2" s="7"/>
    </x:row>
    <x:row r="4" ht="15" hidden="0" customHeight="1">
      <x:c r="A4" s="27" t="str">
        <x:v>Recipient</x:v>
      </x:c>
      <x:c r="B4" s="29" t="str">
        <x:v>Four-year allocation</x:v>
      </x:c>
    </x:row>
    <x:row r="5" ht="15" hidden="0" customHeight="1">
      <x:c r="A5" s="37" t="str">
        <x:v>519Pursuit Umbrella Relief Programs Inc.</x:v>
      </x:c>
      <x:c r="B5" s="39" t="n">
        <x:v>45760</x:v>
      </x:c>
    </x:row>
    <x:row r="6" ht="15" hidden="0" customHeight="1">
      <x:c r="A6" s="36" t="str">
        <x:v>Anova</x:v>
      </x:c>
      <x:c r="B6" s="40" t="n">
        <x:v>188000</x:v>
      </x:c>
    </x:row>
    <x:row r="7" ht="15" hidden="0" customHeight="1">
      <x:c r="A7" s="38" t="str">
        <x:v>Atlohsa Family Healing Services</x:v>
      </x:c>
      <x:c r="B7" s="41" t="n">
        <x:v>560000</x:v>
      </x:c>
    </x:row>
    <x:row r="8" ht="15" hidden="0" customHeight="1">
      <x:c r="A8" s="36" t="str">
        <x:v>Big Brothers Big Sisters of London and Area</x:v>
      </x:c>
      <x:c r="B8" s="40" t="n">
        <x:v>160000</x:v>
      </x:c>
    </x:row>
    <x:row r="9" ht="15" hidden="0" customHeight="1">
      <x:c r="A9" s="38" t="str">
        <x:v>Boys' &amp; Girls' Club of London</x:v>
      </x:c>
      <x:c r="B9" s="41" t="n">
        <x:v>1200000</x:v>
      </x:c>
    </x:row>
    <x:row r="10" ht="15" hidden="0" customHeight="1">
      <x:c r="A10" s="36" t="str">
        <x:v>Changing Ways</x:v>
      </x:c>
      <x:c r="B10" s="40" t="n">
        <x:v>200000</x:v>
      </x:c>
    </x:row>
    <x:row r="11" ht="15" hidden="0" customHeight="1">
      <x:c r="A11" s="38" t="str">
        <x:v>Crouch Neighbourhood Resource Centre</x:v>
      </x:c>
      <x:c r="B11" s="41" t="n">
        <x:v>320000</x:v>
      </x:c>
    </x:row>
    <x:row r="12" ht="15" hidden="0" customHeight="1">
      <x:c r="A12" s="36" t="str">
        <x:v>Glen Cairn Community Resource Centre</x:v>
      </x:c>
      <x:c r="B12" s="40" t="n">
        <x:v>240000</x:v>
      </x:c>
    </x:row>
    <x:row r="13" ht="15" hidden="0" customHeight="1">
      <x:c r="A13" s="38" t="str">
        <x:v>Growing Chefs! Ontario</x:v>
      </x:c>
      <x:c r="B13" s="41" t="n">
        <x:v>180000</x:v>
      </x:c>
    </x:row>
    <x:row r="14" ht="15" hidden="0" customHeight="1">
      <x:c r="A14" s="36" t="str">
        <x:v>L'Arche London</x:v>
      </x:c>
      <x:c r="B14" s="40" t="n">
        <x:v>102000</x:v>
      </x:c>
    </x:row>
    <x:row r="15" ht="15" hidden="0" customHeight="1">
      <x:c r="A15" s="38" t="str">
        <x:v>Learning Disabilities Association of London Region</x:v>
      </x:c>
      <x:c r="B15" s="41" t="n">
        <x:v>60000</x:v>
      </x:c>
    </x:row>
    <x:row r="16" ht="15" hidden="0" customHeight="1">
      <x:c r="A16" s="36" t="str">
        <x:v>LOLA (London Ontario Learning Apiary) Organization</x:v>
      </x:c>
      <x:c r="B16" s="40" t="n">
        <x:v>40000</x:v>
      </x:c>
    </x:row>
    <x:row r="17" ht="15" hidden="0" customHeight="1">
      <x:c r="A17" s="38" t="str">
        <x:v>London &amp; Middlesex Heritage Museum</x:v>
      </x:c>
      <x:c r="B17" s="41" t="n">
        <x:v>500000</x:v>
      </x:c>
    </x:row>
    <x:row r="18" ht="15" hidden="0" customHeight="1">
      <x:c r="A18" s="36" t="str">
        <x:v>London Abused Women's Centre</x:v>
      </x:c>
      <x:c r="B18" s="40" t="n">
        <x:v>164800</x:v>
      </x:c>
    </x:row>
    <x:row r="19" ht="15" hidden="0" customHeight="1">
      <x:c r="A19" s="38" t="str">
        <x:v>London Children's Museum</x:v>
      </x:c>
      <x:c r="B19" s="41" t="n">
        <x:v>400000</x:v>
      </x:c>
    </x:row>
    <x:row r="20" ht="15" hidden="0" customHeight="1">
      <x:c r="A20" s="36" t="str">
        <x:v>London Community Chaplaincy</x:v>
      </x:c>
      <x:c r="B20" s="40" t="n">
        <x:v>200000</x:v>
      </x:c>
    </x:row>
    <x:row r="21" ht="15" hidden="0" customHeight="1">
      <x:c r="A21" s="38" t="str">
        <x:v>London Cycle Link Association</x:v>
      </x:c>
      <x:c r="B21" s="41" t="n">
        <x:v>120000</x:v>
      </x:c>
    </x:row>
    <x:row r="22" ht="15" hidden="0" customHeight="1">
      <x:c r="A22" s="36" t="str">
        <x:v>London Environmental Network</x:v>
      </x:c>
      <x:c r="B22" s="40" t="n">
        <x:v>170000</x:v>
      </x:c>
    </x:row>
    <x:row r="23" ht="15" hidden="0" customHeight="1">
      <x:c r="A23" s="38" t="str">
        <x:v>London Food Coalition</x:v>
      </x:c>
      <x:c r="B23" s="41" t="n">
        <x:v>100000</x:v>
      </x:c>
    </x:row>
    <x:row r="24" ht="15" hidden="0" customHeight="1">
      <x:c r="A24" s="36" t="str">
        <x:v>Low Income Family Empowerment / LIFE*SPIN</x:v>
      </x:c>
      <x:c r="B24" s="40" t="n">
        <x:v>104000</x:v>
      </x:c>
    </x:row>
    <x:row r="25" ht="15" hidden="0" customHeight="1">
      <x:c r="A25" s="38" t="str">
        <x:v>LUSO Community Services</x:v>
      </x:c>
      <x:c r="B25" s="41" t="n">
        <x:v>320000</x:v>
      </x:c>
    </x:row>
    <x:row r="26" ht="15" hidden="0" customHeight="1">
      <x:c r="A26" s="36" t="str">
        <x:v>Meals on Wheels London</x:v>
      </x:c>
      <x:c r="B26" s="40" t="n">
        <x:v>80000</x:v>
      </x:c>
    </x:row>
    <x:row r="27" ht="15" hidden="0" customHeight="1">
      <x:c r="A27" s="38" t="str">
        <x:v>Museum of Ontario Archaeology</x:v>
      </x:c>
      <x:c r="B27" s="41" t="n">
        <x:v>200000</x:v>
      </x:c>
    </x:row>
    <x:row r="28" ht="15" hidden="0" customHeight="1">
      <x:c r="A28" s="36" t="str">
        <x:v>Muslim Resource Centre for Social Support &amp; Integration</x:v>
      </x:c>
      <x:c r="B28" s="40" t="n">
        <x:v>400000</x:v>
      </x:c>
    </x:row>
    <x:row r="29" ht="15" hidden="0" customHeight="1">
      <x:c r="A29" s="38" t="str">
        <x:v>Nokee Kwe</x:v>
      </x:c>
      <x:c r="B29" s="41" t="n">
        <x:v>170000</x:v>
      </x:c>
    </x:row>
    <x:row r="30" ht="15" hidden="0" customHeight="1">
      <x:c r="A30" s="36" t="str">
        <x:v>Northwest London Resource Centre</x:v>
      </x:c>
      <x:c r="B30" s="40" t="n">
        <x:v>320000</x:v>
      </x:c>
    </x:row>
    <x:row r="31" ht="15" hidden="0" customHeight="1">
      <x:c r="A31" s="38" t="str">
        <x:v>Now for Tomorrow: South Sudanese Wellness Network</x:v>
      </x:c>
      <x:c r="B31" s="41" t="n">
        <x:v>140000</x:v>
      </x:c>
    </x:row>
    <x:row r="32" ht="15" hidden="0" customHeight="1">
      <x:c r="A32" s="36" t="str">
        <x:v>Progressive Animal Welfare Services</x:v>
      </x:c>
      <x:c r="B32" s="40" t="n">
        <x:v>60000</x:v>
      </x:c>
    </x:row>
    <x:row r="33" ht="15" hidden="0" customHeight="1">
      <x:c r="A33" s="38" t="str">
        <x:v>ReForest London</x:v>
      </x:c>
      <x:c r="B33" s="41" t="n">
        <x:v>240000</x:v>
      </x:c>
    </x:row>
    <x:row r="34" ht="15" hidden="0" customHeight="1">
      <x:c r="A34" s="36" t="str">
        <x:v>South London Neighbourhood Resource Centre</x:v>
      </x:c>
      <x:c r="B34" s="40" t="n">
        <x:v>480000</x:v>
      </x:c>
    </x:row>
    <x:row r="35" ht="15" hidden="0" customHeight="1">
      <x:c r="A35" s="38" t="str">
        <x:v>Southwest Ontario Aboriginal Health Access Centre</x:v>
      </x:c>
      <x:c r="B35" s="41" t="n">
        <x:v>356700</x:v>
      </x:c>
    </x:row>
    <x:row r="36" ht="15" hidden="0" customHeight="1">
      <x:c r="A36" s="36" t="str">
        <x:v>St. John The Baptist Melkite Catholic Church</x:v>
      </x:c>
      <x:c r="B36" s="40" t="n">
        <x:v>60000</x:v>
      </x:c>
    </x:row>
    <x:row r="37" ht="15" hidden="0" customHeight="1">
      <x:c r="A37" s="38" t="str">
        <x:v>St. Mark's (Diocese of Huron)</x:v>
      </x:c>
      <x:c r="B37" s="41" t="n">
        <x:v>8740</x:v>
      </x:c>
    </x:row>
    <x:row r="38" ht="15" hidden="0" customHeight="1">
      <x:c r="A38" s="36" t="str">
        <x:v>Thames Talbot Land Trust</x:v>
      </x:c>
      <x:c r="B38" s="40" t="n">
        <x:v>120000</x:v>
      </x:c>
    </x:row>
    <x:row r="39" ht="15" hidden="0" customHeight="1">
      <x:c r="A39" s="38" t="str">
        <x:v>The N'Amerind Friendship Centre</x:v>
      </x:c>
      <x:c r="B39" s="41" t="n">
        <x:v>240000</x:v>
      </x:c>
    </x:row>
    <x:row r="40" ht="15" hidden="0" customHeight="1">
      <x:c r="A40" s="36" t="str">
        <x:v>The Reimagine Institute for Community Sustainability</x:v>
      </x:c>
      <x:c r="B40" s="40" t="n">
        <x:v>96000</x:v>
      </x:c>
    </x:row>
    <x:row r="41" ht="15" hidden="0" customHeight="1">
      <x:c r="A41" s="38" t="str">
        <x:v>Type Diabeat It</x:v>
      </x:c>
      <x:c r="B41" s="41" t="n">
        <x:v>56000</x:v>
      </x:c>
    </x:row>
    <x:row r="42" ht="15" hidden="0" customHeight="1">
      <x:c r="A42" s="36" t="str">
        <x:v>University Students' Council, Western University</x:v>
      </x:c>
      <x:c r="B42" s="40" t="n">
        <x:v>38000</x:v>
      </x:c>
    </x:row>
    <x:row r="43" ht="15" hidden="0" customHeight="1">
      <x:c r="A43" s="38" t="str">
        <x:v>Urban Roots London</x:v>
      </x:c>
      <x:c r="B43" s="41" t="n">
        <x:v>120000</x:v>
      </x:c>
    </x:row>
    <x:row r="44" ht="15" hidden="0" customHeight="1">
      <x:c r="A44" s="36" t="str">
        <x:v>WeBridge Community Services</x:v>
      </x:c>
      <x:c r="B44" s="40" t="n">
        <x:v>120000</x:v>
      </x:c>
    </x:row>
    <x:row r="45" ht="15" hidden="0" customHeight="1">
      <x:c r="A45" s="38" t="str">
        <x:v>WIL Counselling and Training for Employment / Immploy</x:v>
      </x:c>
      <x:c r="B45" s="41" t="n">
        <x:v>200000</x:v>
      </x:c>
    </x:row>
    <x:row r="46" ht="15" hidden="0" customHeight="1">
      <x:c r="A46" s="36" t="str">
        <x:v>Youth Opportunities Unlimited</x:v>
      </x:c>
      <x:c r="B46" s="40" t="n">
        <x:v>320000</x:v>
      </x:c>
    </x:row>
    <x:row r="47" ht="15" hidden="0" customHeight="1">
      <x:c r="A47" s="38" t="str">
        <x:v>TOTAL — 42 recipients</x:v>
      </x:c>
      <x:c r="B47" s="41" t="n">
        <x:v>9200000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4" hidden="0" customWidth="1"/>
    <x:col min="3" max="3" width="62" hidden="0" customWidth="1"/>
    <x:col min="4" max="4" width="24" hidden="0" customWidth="1"/>
  </x:cols>
  <x:sheetData>
    <x:row r="1" ht="34" customHeight="1">
      <x:c r="A1" s="3" t="str">
        <x:v>Community Grants Control Findings</x:v>
      </x:c>
      <x:c r="B1" s="3"/>
      <x:c r="C1" s="3"/>
      <x:c r="D1" s="3"/>
    </x:row>
    <x:row r="2" ht="30" customHeight="1">
      <x:c r="A2" s="7" t="str">
        <x:v>MNP observations, management action and status at the evidence lock.</x:v>
      </x:c>
      <x:c r="B2" s="7"/>
      <x:c r="C2" s="7"/>
      <x:c r="D2" s="7"/>
    </x:row>
    <x:row r="4" ht="15" hidden="0" customHeight="1">
      <x:c r="A4" s="27" t="str">
        <x:v>Observation</x:v>
      </x:c>
      <x:c r="B4" s="28" t="str">
        <x:v>Risk</x:v>
      </x:c>
      <x:c r="C4" s="28" t="str">
        <x:v>Management action</x:v>
      </x:c>
      <x:c r="D4" s="29" t="str">
        <x:v>Due / status</x:v>
      </x:c>
    </x:row>
    <x:row r="5" ht="21.600000381469727" hidden="0" customHeight="1">
      <x:c r="A5" s="37" t="str">
        <x:v>No documented threshold or criteria translates final application scores into funding amounts; project viability is considered for partial awards.</x:v>
      </x:c>
      <x:c r="B5" s="37" t="str">
        <x:v>Inconsistent awards or perceived subjectivity.</x:v>
      </x:c>
      <x:c r="C5" s="37" t="str">
        <x:v>Enhance administrative procedures and bring changes through the comprehensive review.</x:v>
      </x:c>
      <x:c r="D5" s="37" t="str">
        <x:v>Q4 2027 · On track; procedures enhanced for 2026 annual stream.</x:v>
      </x:c>
    </x:row>
    <x:row r="6" ht="32.400001525878906" hidden="0" customHeight="1">
      <x:c r="A6" s="36" t="str">
        <x:v>No mandatory requirement for panel members to enter scoring rationale in SmartSimple; strategic areas may overlap other City funding.</x:v>
      </x:c>
      <x:c r="B6" s="36" t="str">
        <x:v>Missing audit trail, appeal difficulty, possible crowd-out.</x:v>
      </x:c>
      <x:c r="C6" s="36" t="str">
        <x:v>Require/strengthen rationale and consider targeted support where no other municipal source exists.</x:v>
      </x:c>
      <x:c r="D6" s="36" t="str">
        <x:v>Q4 2027 · On track.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28" hidden="0" customWidth="1"/>
    <x:col min="3" max="3" width="20" hidden="0" customWidth="1"/>
  </x:cols>
  <x:sheetData>
    <x:row r="1" ht="34" customHeight="1">
      <x:c r="A1" s="3" t="str">
        <x:v>2025 Annual Grants Stream</x:v>
      </x:c>
      <x:c r="B1" s="3"/>
      <x:c r="C1" s="3"/>
      <x:c r="D1" s="3"/>
    </x:row>
    <x:row r="2" ht="30" customHeight="1">
      <x:c r="A2" s="7" t="str">
        <x:v>Complete published annual-stream list; allocations only.</x:v>
      </x:c>
      <x:c r="B2" s="7"/>
      <x:c r="C2" s="7"/>
      <x:c r="D2" s="7"/>
    </x:row>
    <x:row r="4" ht="15" hidden="0" customHeight="1">
      <x:c r="A4" s="27" t="str">
        <x:v>Organization</x:v>
      </x:c>
      <x:c r="B4" s="28" t="str">
        <x:v>Stream</x:v>
      </x:c>
      <x:c r="C4" s="29" t="str">
        <x:v>Allocation</x:v>
      </x:c>
    </x:row>
    <x:row r="5" ht="15" hidden="0" customHeight="1">
      <x:c r="A5" s="37" t="str">
        <x:v>Urban Roots London</x:v>
      </x:c>
      <x:c r="B5" s="37" t="str">
        <x:v>Capital</x:v>
      </x:c>
      <x:c r="C5" s="37" t="str">
        <x:v>$37,890</x:v>
      </x:c>
    </x:row>
    <x:row r="6" ht="15" hidden="0" customHeight="1">
      <x:c r="A6" s="36" t="str">
        <x:v>London Environmental Network</x:v>
      </x:c>
      <x:c r="B6" s="36" t="str">
        <x:v>Innovation</x:v>
      </x:c>
      <x:c r="C6" s="36" t="str">
        <x:v>$25,580</x:v>
      </x:c>
    </x:row>
    <x:row r="7" ht="15" hidden="0" customHeight="1">
      <x:c r="A7" s="38" t="str">
        <x:v>Boomerz Boxing</x:v>
      </x:c>
      <x:c r="B7" s="38" t="str">
        <x:v>Grassroots</x:v>
      </x:c>
      <x:c r="C7" s="38" t="str">
        <x:v>$28,420</x:v>
      </x:c>
    </x:row>
    <x:row r="8" ht="15" hidden="0" customHeight="1">
      <x:c r="A8" s="36" t="str">
        <x:v>Queer Intersections</x:v>
      </x:c>
      <x:c r="B8" s="36" t="str">
        <x:v>Grassroots — year 2</x:v>
      </x:c>
      <x:c r="C8" s="36" t="str">
        <x:v>$28,420</x:v>
      </x:c>
    </x:row>
    <x:row r="9" ht="15" hidden="0" customHeight="1">
      <x:c r="A9" s="38" t="str">
        <x:v>London InterCommunity Health Centre</x:v>
      </x:c>
      <x:c r="B9" s="38" t="str">
        <x:v>Innovation</x:v>
      </x:c>
      <x:c r="C9" s="38" t="str">
        <x:v>$22,450</x:v>
      </x:c>
    </x:row>
    <x:row r="10" ht="15" hidden="0" customHeight="1">
      <x:c r="A10" s="36" t="str">
        <x:v>AfroBiome Foods Incorporated</x:v>
      </x:c>
      <x:c r="B10" s="36" t="str">
        <x:v>Grassroots</x:v>
      </x:c>
      <x:c r="C10" s="36" t="str">
        <x:v>$22,830</x:v>
      </x:c>
    </x:row>
    <x:row r="11" ht="15" hidden="0" customHeight="1">
      <x:c r="A11" s="38" t="str">
        <x:v>Youth Coalition Combating Islamophobia</x:v>
      </x:c>
      <x:c r="B11" s="38" t="str">
        <x:v>Grassroots</x:v>
      </x:c>
      <x:c r="C11" s="38" t="str">
        <x:v>$14,210</x:v>
      </x:c>
    </x:row>
    <x:row r="12" ht="15" hidden="0" customHeight="1">
      <x:c r="A12" s="36" t="str">
        <x:v>The Iraqi Canadian Society</x:v>
      </x:c>
      <x:c r="B12" s="36" t="str">
        <x:v>Innovation</x:v>
      </x:c>
      <x:c r="C12" s="36" t="str">
        <x:v>$10,680</x:v>
      </x:c>
    </x:row>
    <x:row r="13" ht="15" hidden="0" customHeight="1">
      <x:c r="A13" s="38" t="str">
        <x:v>Cameroon Association of London Ontario</x:v>
      </x:c>
      <x:c r="B13" s="38" t="str">
        <x:v>Innovation</x:v>
      </x:c>
      <x:c r="C13" s="38" t="str">
        <x:v>$12,000</x:v>
      </x:c>
    </x:row>
    <x:row r="14" ht="15" hidden="0" customHeight="1">
      <x:c r="A14" s="36" t="str">
        <x:v>Jazz Association of London ON</x:v>
      </x:c>
      <x:c r="B14" s="36" t="str">
        <x:v>Innovation</x:v>
      </x:c>
      <x:c r="C14" s="36" t="str">
        <x:v>$10,620</x:v>
      </x:c>
    </x:row>
    <x:row r="15" ht="15" hidden="0" customHeight="1">
      <x:c r="A15" s="38" t="str">
        <x:v>BlendIN</x:v>
      </x:c>
      <x:c r="B15" s="38" t="str">
        <x:v>Grassroots</x:v>
      </x:c>
      <x:c r="C15" s="38" t="str">
        <x:v>$10,000</x:v>
      </x:c>
    </x:row>
    <x:row r="16" ht="15" hidden="0" customHeight="1">
      <x:c r="A16" s="36" t="str">
        <x:v>Black Community Employment &amp; Empowerment Service</x:v>
      </x:c>
      <x:c r="B16" s="36" t="str">
        <x:v>Innovation</x:v>
      </x:c>
      <x:c r="C16" s="36" t="str">
        <x:v>$10,000</x:v>
      </x:c>
    </x:row>
    <x:row r="17" ht="15" hidden="0" customHeight="1">
      <x:c r="A17" s="38" t="str">
        <x:v>Wortley Pride</x:v>
      </x:c>
      <x:c r="B17" s="38" t="str">
        <x:v>Grassroots</x:v>
      </x:c>
      <x:c r="C17" s="38" t="str">
        <x:v>$3,900</x:v>
      </x:c>
    </x:row>
    <x:row r="18" ht="15" hidden="0" customHeight="1">
      <x:c r="A18" s="36" t="str">
        <x:v>Kensington Village Association</x:v>
      </x:c>
      <x:c r="B18" s="36" t="str">
        <x:v>Grassroots — year 2</x:v>
      </x:c>
      <x:c r="C18" s="36" t="str">
        <x:v>$5,000</x:v>
      </x:c>
    </x:row>
    <x:row r="19" ht="15" hidden="0" customHeight="1">
      <x:c r="A19" s="38" t="str">
        <x:v>AEL FC Canada</x:v>
      </x:c>
      <x:c r="B19" s="38" t="str">
        <x:v>Innovation</x:v>
      </x:c>
      <x:c r="C19" s="38" t="str">
        <x:v>$5,000</x:v>
      </x:c>
    </x:row>
    <x:row r="20" ht="15" hidden="0" customHeight="1">
      <x:c r="A20" s="36" t="str">
        <x:v>Pollinator Pathways Project</x:v>
      </x:c>
      <x:c r="B20" s="36" t="str">
        <x:v>Grassroots</x:v>
      </x:c>
      <x:c r="C20" s="36" t="str">
        <x:v>$3,000</x:v>
      </x:c>
    </x:row>
    <x:row r="21" ht="15" hidden="0" customHeight="1">
      <x:c r="A21" s="38" t="str">
        <x:v>TOTAL — 16 organizations</x:v>
      </x:c>
      <x:c r="B21" s="38" t="str"/>
      <x:c r="C21" s="38" t="str">
        <x:v>$250,000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8" hidden="0" customWidth="1"/>
    <x:col min="3" max="3" width="24" hidden="0" customWidth="1"/>
    <x:col min="4" max="4" width="46" hidden="0" customWidth="1"/>
  </x:cols>
  <x:sheetData>
    <x:row r="1" ht="34" customHeight="1">
      <x:c r="A1" s="3" t="str">
        <x:v>CIP Incentive Sample</x:v>
      </x:c>
      <x:c r="B1" s="3"/>
      <x:c r="C1" s="3"/>
      <x:c r="D1" s="3"/>
    </x:row>
    <x:row r="2" ht="30" customHeight="1">
      <x:c r="A2" s="7" t="str">
        <x:v>Verified public sample and the remaining beneficiary-ledger boundary.</x:v>
      </x:c>
      <x:c r="B2" s="7"/>
      <x:c r="C2" s="7"/>
      <x:c r="D2" s="7"/>
    </x:row>
    <x:row r="4" ht="15" hidden="0" customHeight="1">
      <x:c r="A4" s="27" t="str">
        <x:v>Recipient</x:v>
      </x:c>
      <x:c r="B4" s="28" t="str">
        <x:v>Program</x:v>
      </x:c>
      <x:c r="C4" s="28" t="str">
        <x:v>Amount</x:v>
      </x:c>
      <x:c r="D4" s="29" t="str">
        <x:v>Verified status</x:v>
      </x:c>
    </x:row>
    <x:row r="5" ht="15" hidden="0" customHeight="1">
      <x:c r="A5" s="37" t="str">
        <x:v>LJM Developments (London) Inc.</x:v>
      </x:c>
      <x:c r="B5" s="37" t="str">
        <x:v>Brownfield CIP — 359 Wellington Rd.</x:v>
      </x:c>
      <x:c r="C5" s="37" t="str">
        <x:v>$2,100,000</x:v>
      </x:c>
      <x:c r="D5" s="37" t="str">
        <x:v>Approved Feb. 19, 2025; conditions precede payment.</x:v>
      </x:c>
    </x:row>
    <x:row r="6" ht="21.600000381469727" hidden="0" customHeight="1">
      <x:c r="A6" s="36" t="str">
        <x:v>Youth Opportunities Unlimited</x:v>
      </x:c>
      <x:c r="B6" s="36" t="str">
        <x:v>Residential DC grant — 340 Richmond St.</x:v>
      </x:c>
      <x:c r="C6" s="36" t="str">
        <x:v>$14,895</x:v>
      </x:c>
      <x:c r="D6" s="36" t="str">
        <x:v>Council directed processing Oct. 27, 2020; payment not independently verified.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8" hidden="0" customWidth="1"/>
    <x:col min="3" max="3" width="68" hidden="0" customWidth="1"/>
    <x:col min="4" max="4" width="10" hidden="0" customWidth="1"/>
  </x:cols>
  <x:sheetData>
    <x:row r="1" ht="34" customHeight="1">
      <x:c r="A1" s="3" t="str">
        <x:v>Service Performance Availability Matrix</x:v>
      </x:c>
      <x:c r="B1" s="3"/>
      <x:c r="C1" s="3"/>
      <x:c r="D1" s="3"/>
    </x:row>
    <x:row r="2" ht="30" customHeight="1">
      <x:c r="A2" s="7" t="str">
        <x:v>Known public baseline, required KPI spine and records-request route.</x:v>
      </x:c>
      <x:c r="B2" s="7"/>
      <x:c r="C2" s="7"/>
      <x:c r="D2" s="7"/>
    </x:row>
    <x:row r="4" ht="15" hidden="0" customHeight="1">
      <x:c r="A4" s="27" t="str">
        <x:v>Service</x:v>
      </x:c>
      <x:c r="B4" s="28" t="str">
        <x:v>Public baseline located</x:v>
      </x:c>
      <x:c r="C4" s="28" t="str">
        <x:v>Required performance spine</x:v>
      </x:c>
      <x:c r="D4" s="29" t="str">
        <x:v>Route</x:v>
      </x:c>
    </x:row>
    <x:row r="5" ht="15" hidden="0" customHeight="1">
      <x:c r="A5" s="37" t="str">
        <x:v>Fire</x:v>
      </x:c>
      <x:c r="B5" s="37" t="str">
        <x:v>2025 Fire Master Plan; &gt;400 personnel and &gt;13,000 alarms/year baseline.</x:v>
      </x:c>
      <x:c r="C5" s="37" t="str">
        <x:v>Annual incidents by type, 90th-percentile turnout/travel/total response, staffing compliance, loss, inspections.</x:v>
      </x:c>
      <x:c r="D5" s="37" t="str">
        <x:v>R5</x:v>
      </x:c>
    </x:row>
    <x:row r="6" ht="21.600000381469727" hidden="0" customHeight="1">
      <x:c r="A6" s="36" t="str">
        <x:v>Water</x:v>
      </x:c>
      <x:c r="B6" s="36" t="str">
        <x:v>2026 operating budget $111.050M; capital plan $707M; annual water-quality reporting page.</x:v>
      </x:c>
      <x:c r="C6" s="36" t="str">
        <x:v>Volume, breaks, leakage, boil-water/adverse events, complaint/restoration times, unit cost.</x:v>
      </x:c>
      <x:c r="D6" s="36" t="str">
        <x:v>R5</x:v>
      </x:c>
    </x:row>
    <x:row r="7" ht="21.600000381469727" hidden="0" customHeight="1">
      <x:c r="A7" s="38" t="str">
        <x:v>Wastewater/stormwater</x:v>
      </x:c>
      <x:c r="B7" s="38" t="str">
        <x:v>2026 operating budget $142.567M; capital plan $1.469B; 2025 stormwater performance link.</x:v>
      </x:c>
      <x:c r="C7" s="38" t="str">
        <x:v>Influent/effluent, bypasses, overflows, energy, unit cost, flood calls, regulatory exceedances.</x:v>
      </x:c>
      <x:c r="D7" s="38" t="str">
        <x:v>R5</x:v>
      </x:c>
    </x:row>
    <x:row r="8" ht="15" hidden="0" customHeight="1">
      <x:c r="A8" s="36" t="str">
        <x:v>Roads / traffic</x:v>
      </x:c>
      <x:c r="B8" s="36" t="str">
        <x:v>Asset inventories and budget/project reporting available.</x:v>
      </x:c>
      <x:c r="C8" s="36" t="str">
        <x:v>Lane-km condition, pothole response, winter standard compliance, construction delay, unit cost.</x:v>
      </x:c>
      <x:c r="D8" s="36" t="str">
        <x:v>R5</x:v>
      </x:c>
    </x:row>
    <x:row r="9" ht="15" hidden="0" customHeight="1">
      <x:c r="A9" s="38" t="str">
        <x:v>Recreation / parks</x:v>
      </x:c>
      <x:c r="B9" s="38" t="str">
        <x:v>Annual master-plan reports and service plans available.</x:v>
      </x:c>
      <x:c r="C9" s="38" t="str">
        <x:v>Facility utilization, waitlists, subsidy per visit, closures, field/ice condition, geographic access.</x:v>
      </x:c>
      <x:c r="D9" s="38" t="str">
        <x:v>R5</x:v>
      </x:c>
    </x:row>
    <x:row r="10" ht="15" hidden="0" customHeight="1">
      <x:c r="A10" s="36" t="str">
        <x:v>Real estate</x:v>
      </x:c>
      <x:c r="B10" s="36" t="str">
        <x:v>Scattered acquisition/disposition and project records.</x:v>
      </x:c>
      <x:c r="C10" s="36" t="str">
        <x:v>Property inventory, utilization, vacancy, carrying cost, appraisal vs transaction, lease revenue.</x:v>
      </x:c>
      <x:c r="D10" s="36" t="str">
        <x:v>R5</x:v>
      </x:c>
    </x:row>
    <x:row r="11" ht="15" hidden="0" customHeight="1">
      <x:c r="A11" s="38" t="str">
        <x:v>Fleet</x:v>
      </x:c>
      <x:c r="B11" s="38" t="str">
        <x:v>Capital replacements and service-plan material.</x:v>
      </x:c>
      <x:c r="C11" s="38" t="str">
        <x:v>Availability, age, downtime, maintenance cost/km, fuel/energy, preventable incidents.</x:v>
      </x:c>
      <x:c r="D11" s="38" t="str">
        <x:v>R5</x:v>
      </x:c>
    </x:row>
    <x:row r="12" ht="15" hidden="0" customHeight="1">
      <x:c r="A12" s="36" t="str">
        <x:v>IT / digital</x:v>
      </x:c>
      <x:c r="B12" s="36" t="str">
        <x:v>Project/business-case reporting, no joined portfolio outcomes.</x:v>
      </x:c>
      <x:c r="C12" s="36" t="str">
        <x:v>Portfolio budget/FAC, uptime, incidents, licensing, project benefits, contractor reliance.</x:v>
      </x:c>
      <x:c r="D12" s="36" t="str">
        <x:v>R5</x:v>
      </x:c>
    </x:row>
    <x:row r="13" ht="15" hidden="0" customHeight="1">
      <x:c r="A13" s="38" t="str">
        <x:v>Legal / insurance</x:v>
      </x:c>
      <x:c r="B13" s="38" t="str">
        <x:v>Financial-statement liabilities and scattered reports.</x:v>
      </x:c>
      <x:c r="C13" s="38" t="str">
        <x:v>Claims by type, reserve, settlement, legal spend, cycle time, recoveries.</x:v>
      </x:c>
      <x:c r="D13" s="38" t="str">
        <x:v>R5</x:v>
      </x:c>
    </x:row>
    <x:row r="14" ht="15" hidden="0" customHeight="1">
      <x:c r="A14" s="36" t="str">
        <x:v>Economic-development incentives</x:v>
      </x:c>
      <x:c r="B14" s="36" t="str">
        <x:v>CIP and grant approvals exist.</x:v>
      </x:c>
      <x:c r="C14" s="36" t="str">
        <x:v>Approval/payment/output/tax-base/occupancy/jobs ledger with counterfactual caveat.</x:v>
      </x:c>
      <x:c r="D14" s="36" t="str">
        <x:v>R6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52" hidden="0" customWidth="1"/>
    <x:col min="4" max="4" width="34" hidden="0" customWidth="1"/>
    <x:col min="5" max="5" width="24" hidden="0" customWidth="1"/>
  </x:cols>
  <x:sheetData>
    <x:row r="1" ht="34" customHeight="1">
      <x:c r="A1" s="3" t="str">
        <x:v>Internal Audit Crosswalk</x:v>
      </x:c>
      <x:c r="B1" s="3"/>
      <x:c r="C1" s="3"/>
      <x:c r="D1" s="3"/>
      <x:c r="E1" s="3"/>
    </x:row>
    <x:row r="2" ht="30" customHeight="1">
      <x:c r="A2" s="7" t="str">
        <x:v>Published review, core issue, status at evidence lock and ledger linkage.</x:v>
      </x:c>
      <x:c r="B2" s="7"/>
      <x:c r="C2" s="7"/>
      <x:c r="D2" s="7"/>
      <x:c r="E2" s="7"/>
    </x:row>
    <x:row r="4" ht="15" hidden="0" customHeight="1">
      <x:c r="A4" s="27" t="str">
        <x:v>Audit / review</x:v>
      </x:c>
      <x:c r="B4" s="28" t="str">
        <x:v>Risk / volume</x:v>
      </x:c>
      <x:c r="C4" s="28" t="str">
        <x:v>Core issue</x:v>
      </x:c>
      <x:c r="D4" s="28" t="str">
        <x:v>Status at lock</x:v>
      </x:c>
      <x:c r="E4" s="29" t="str">
        <x:v>Ledger link</x:v>
      </x:c>
    </x:row>
    <x:row r="5" ht="21.600000381469727" hidden="0" customHeight="1">
      <x:c r="A5" s="37" t="str">
        <x:v>Housing Development Projects — lessons learned</x:v>
      </x:c>
      <x:c r="B5" s="37" t="str">
        <x:v>High</x:v>
      </x:c>
      <x:c r="C5" s="37" t="str">
        <x:v>Property-manager input; tenant-mix implications; baseline financial sustainability; reserve funding.</x:v>
      </x:c>
      <x:c r="D5" s="37" t="str">
        <x:v>Closed after Dec. 1, 2025 management report.</x:v>
      </x:c>
      <x:c r="E5" s="37" t="str">
        <x:v>Capital dossiers; housing</x:v>
      </x:c>
    </x:row>
    <x:row r="6" ht="21.600000381469727" hidden="0" customHeight="1">
      <x:c r="A6" s="36" t="str">
        <x:v>Community Grants VfM</x:v>
      </x:c>
      <x:c r="B6" s="36" t="str">
        <x:v>2 medium</x:v>
      </x:c>
      <x:c r="C6" s="36" t="str">
        <x:v>Score-to-funding rule; mandatory rationale; target areas without overlapping municipal funding.</x:v>
      </x:c>
      <x:c r="D6" s="36" t="str">
        <x:v>On track · Q4 2027.</x:v>
      </x:c>
      <x:c r="E6" s="36" t="str">
        <x:v>Grants</x:v>
      </x:c>
    </x:row>
    <x:row r="7" ht="15" hidden="0" customHeight="1">
      <x:c r="A7" s="38" t="str">
        <x:v>Homelessness VfM</x:v>
      </x:c>
      <x:c r="B7" s="38" t="str">
        <x:v>2 medium</x:v>
      </x:c>
      <x:c r="C7" s="38" t="str">
        <x:v>Hubs governance/outcomes; supplemental cost-benefit detail.</x:v>
      </x:c>
      <x:c r="D7" s="38" t="str">
        <x:v>Follow-up dashboard plus Feb. 2026 supplement.</x:v>
      </x:c>
      <x:c r="E7" s="38" t="str">
        <x:v>Housing / Hubs</x:v>
      </x:c>
    </x:row>
    <x:row r="8" ht="21.600000381469727" hidden="0" customHeight="1">
      <x:c r="A8" s="36" t="str">
        <x:v>ARAO Audit</x:v>
      </x:c>
      <x:c r="B8" s="36" t="str">
        <x:v>5 medium</x:v>
      </x:c>
      <x:c r="C8" s="36" t="str">
        <x:v>Use/governance of ARAO framework and Equity Tool.</x:v>
      </x:c>
      <x:c r="D8" s="36" t="str">
        <x:v>Tracked in follow-up dashboard; detailed actions remain source-specific.</x:v>
      </x:c>
      <x:c r="E8" s="36" t="str">
        <x:v>Strategy / governance</x:v>
      </x:c>
    </x:row>
    <x:row r="9" ht="21.600000381469727" hidden="0" customHeight="1">
      <x:c r="A9" s="38" t="str">
        <x:v>Performance Measurement</x:v>
      </x:c>
      <x:c r="B9" s="38" t="str">
        <x:v>Final Nov. 10, 2025</x:v>
      </x:c>
      <x:c r="C9" s="38" t="str">
        <x:v>Corporate performance framework and implementation tools tied to strategic-plan renewal.</x:v>
      </x:c>
      <x:c r="D9" s="38" t="str">
        <x:v>Management targets span Q1–Q4 2026; framework completion Q4 2026.</x:v>
      </x:c>
      <x:c r="E9" s="38" t="str">
        <x:v>All modules</x:v>
      </x:c>
    </x:row>
    <x:row r="10" ht="21.600000381469727" hidden="0" customHeight="1">
      <x:c r="A10" s="36" t="str">
        <x:v>Community Improvement Plans</x:v>
      </x:c>
      <x:c r="B10" s="36" t="str">
        <x:v>10 observations</x:v>
      </x:c>
      <x:c r="C10" s="36" t="str">
        <x:v>Outcome monitoring; consolidated mapping to incentives; forecasting; awareness/communication.</x:v>
      </x:c>
      <x:c r="D10" s="36" t="str">
        <x:v>Actions target Q3 2026 through Q2 2027.</x:v>
      </x:c>
      <x:c r="E10" s="36" t="str">
        <x:v>CIPs / incentives</x:v>
      </x:c>
    </x:row>
    <x:row r="11" ht="21.600000381469727" hidden="0" customHeight="1">
      <x:c r="A11" s="38" t="str">
        <x:v>Subdivision Review Process</x:v>
      </x:c>
      <x:c r="B11" s="38" t="str">
        <x:v>Final Jun. 17, 2026</x:v>
      </x:c>
      <x:c r="C11" s="38" t="str">
        <x:v>Streamlining, technology and information-sharing; jurisdictional scan.</x:v>
      </x:c>
      <x:c r="D11" s="38" t="str">
        <x:v>Technology target Q1 2027; broader review timing into 2027.</x:v>
      </x:c>
      <x:c r="E11" s="38" t="str">
        <x:v>Housing / planning</x:v>
      </x:c>
    </x:row>
    <x:row r="12" ht="21.600000381469727" hidden="0" customHeight="1">
      <x:c r="A12" s="36" t="str">
        <x:v>CEAP</x:v>
      </x:c>
      <x:c r="B12" s="36" t="str">
        <x:v>17 observations</x:v>
      </x:c>
      <x:c r="C12" s="36" t="str">
        <x:v>Plan measurability, funding, indicators, reporting and action ownership.</x:v>
      </x:c>
      <x:c r="D12" s="36" t="str">
        <x:v>Final received Jun. 17, 2026; action-level follow-up needed.</x:v>
      </x:c>
      <x:c r="E12" s="36" t="str">
        <x:v>Strategy / climate</x:v>
      </x:c>
    </x:row>
    <x:row r="13" ht="15" hidden="0" customHeight="1">
      <x:c r="A13" s="38" t="str">
        <x:v>Continuous Improvement</x:v>
      </x:c>
      <x:c r="B13" s="38" t="str">
        <x:v>2026 plan</x:v>
      </x:c>
      <x:c r="C13" s="38" t="str">
        <x:v>Efficiency/effectiveness of the program.</x:v>
      </x:c>
      <x:c r="D13" s="38" t="str">
        <x:v>Planned Oct. 7, 2026 at Feb. plan date.</x:v>
      </x:c>
      <x:c r="E13" s="38" t="str">
        <x:v>Future update</x:v>
      </x:c>
    </x:row>
    <x:row r="14" ht="15" hidden="0" customHeight="1">
      <x:c r="A14" s="36" t="str">
        <x:v>Privacy</x:v>
      </x:c>
      <x:c r="B14" s="36" t="str">
        <x:v>2026 plan</x:v>
      </x:c>
      <x:c r="C14" s="36" t="str">
        <x:v>Privacy governance and controls.</x:v>
      </x:c>
      <x:c r="D14" s="36" t="str">
        <x:v>Planned Dec. 9, 2026 at Feb. plan date.</x:v>
      </x:c>
      <x:c r="E14" s="36" t="str">
        <x:v>Future update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38" hidden="0" customWidth="1"/>
    <x:col min="3" max="3" width="70" hidden="0" customWidth="1"/>
    <x:col min="4" max="4" width="24" hidden="0" customWidth="1"/>
    <x:col min="5" max="5" width="24" hidden="0" customWidth="1"/>
  </x:cols>
  <x:sheetData>
    <x:row r="1" ht="34" customHeight="1">
      <x:c r="A1" s="3" t="str">
        <x:v>Evidence-Safe Reforms</x:v>
      </x:c>
      <x:c r="B1" s="3"/>
      <x:c r="C1" s="3"/>
      <x:c r="D1" s="3"/>
      <x:c r="E1" s="3"/>
    </x:row>
    <x:row r="2" ht="30" customHeight="1">
      <x:c r="A2" s="7" t="str">
        <x:v>Minimum fields, publication cadence and intended public home.</x:v>
      </x:c>
      <x:c r="B2" s="7"/>
      <x:c r="C2" s="7"/>
      <x:c r="D2" s="7"/>
      <x:c r="E2" s="7"/>
    </x:row>
    <x:row r="4" ht="15" hidden="0" customHeight="1">
      <x:c r="A4" s="27" t="str">
        <x:v>#</x:v>
      </x:c>
      <x:c r="B4" s="28" t="str">
        <x:v>Reform</x:v>
      </x:c>
      <x:c r="C4" s="28" t="str">
        <x:v>Minimum fields</x:v>
      </x:c>
      <x:c r="D4" s="28" t="str">
        <x:v>Cadence</x:v>
      </x:c>
      <x:c r="E4" s="29" t="str">
        <x:v>Home</x:v>
      </x:c>
    </x:row>
    <x:row r="5" ht="21.600000381469727" hidden="0" customHeight="1">
      <x:c r="A5" s="37" t="str">
        <x:v>1</x:v>
      </x:c>
      <x:c r="B5" s="37" t="str">
        <x:v>Major-project reconciliation ledger</x:v>
      </x:c>
      <x:c r="C5" s="37" t="str">
        <x:v>Original authority, baseline budget/schedule, current FAC, award, amendments, commitments, payments, physical progress and closeout under one project ID.</x:v>
      </x:c>
      <x:c r="D5" s="37" t="str">
        <x:v>Quarterly</x:v>
      </x:c>
      <x:c r="E5" s="37" t="str">
        <x:v>Capital dashboard</x:v>
      </x:c>
    </x:row>
    <x:row r="6" ht="21.600000381469727" hidden="0" customHeight="1">
      <x:c r="A6" s="36" t="str">
        <x:v>2</x:v>
      </x:c>
      <x:c r="B6" s="36" t="str">
        <x:v>Procurement award + amendment ledger</x:v>
      </x:c>
      <x:c r="C6" s="36" t="str">
        <x:v>Vendor, value, solicitation, bids, authority, policy version, limited-tendering reason, amendments and performance status.</x:v>
      </x:c>
      <x:c r="D6" s="36" t="str">
        <x:v>Monthly + biannual certification</x:v>
      </x:c>
      <x:c r="E6" s="36" t="str">
        <x:v>Open data</x:v>
      </x:c>
    </x:row>
    <x:row r="7" ht="15" hidden="0" customHeight="1">
      <x:c r="A7" s="38" t="str">
        <x:v>3</x:v>
      </x:c>
      <x:c r="B7" s="38" t="str">
        <x:v>Grant/CIP outcomes ledger</x:v>
      </x:c>
      <x:c r="C7" s="38" t="str">
        <x:v>Score, rationale, requested/approved/paid, agreement milestones, output, outcome, closeout and clawback.</x:v>
      </x:c>
      <x:c r="D7" s="38" t="str">
        <x:v>Annual + live status</x:v>
      </x:c>
      <x:c r="E7" s="38" t="str">
        <x:v>Program pages</x:v>
      </x:c>
    </x:row>
    <x:row r="8" ht="15" hidden="0" customHeight="1">
      <x:c r="A8" s="36" t="str">
        <x:v>4</x:v>
      </x:c>
      <x:c r="B8" s="36" t="str">
        <x:v>Housing cohort pipeline</x:v>
      </x:c>
      <x:c r="C8" s="36" t="str">
        <x:v>Application → permit → start → completion → occupancy → affordability monitoring under stable project/address IDs.</x:v>
      </x:c>
      <x:c r="D8" s="36" t="str">
        <x:v>Monthly</x:v>
      </x:c>
      <x:c r="E8" s="36" t="str">
        <x:v>Housing dashboard</x:v>
      </x:c>
    </x:row>
    <x:row r="9" ht="15" hidden="0" customHeight="1">
      <x:c r="A9" s="38" t="str">
        <x:v>5</x:v>
      </x:c>
      <x:c r="B9" s="38" t="str">
        <x:v>Workforce complement spine</x:v>
      </x:c>
      <x:c r="C9" s="38" t="str">
        <x:v>Budgeted/filled FTE, vacancies, layers, spans, overtime, turnover, leave and contractor equivalent by service.</x:v>
      </x:c>
      <x:c r="D9" s="38" t="str">
        <x:v>Quarterly</x:v>
      </x:c>
      <x:c r="E9" s="38" t="str">
        <x:v>Corporate performance</x:v>
      </x:c>
    </x:row>
    <x:row r="10" ht="15" hidden="0" customHeight="1">
      <x:c r="A10" s="36" t="str">
        <x:v>6</x:v>
      </x:c>
      <x:c r="B10" s="36" t="str">
        <x:v>Service KPI dictionary</x:v>
      </x:c>
      <x:c r="C10" s="36" t="str">
        <x:v>Baseline, target, actual, cost, quality, equity, source, owner and revision history for every reported KPI.</x:v>
      </x:c>
      <x:c r="D10" s="36" t="str">
        <x:v>Annual dictionary; quarterly data</x:v>
      </x:c>
      <x:c r="E10" s="36" t="str">
        <x:v>Performance portal</x:v>
      </x:c>
    </x:row>
    <x:row r="11" ht="15" hidden="0" customHeight="1">
      <x:c r="A11" s="38" t="str">
        <x:v>7</x:v>
      </x:c>
      <x:c r="B11" s="38" t="str">
        <x:v>Internal-audit action register</x:v>
      </x:c>
      <x:c r="C11" s="38" t="str">
        <x:v>Full observation, management action, owner, dates, evidence and auditor closure rationale.</x:v>
      </x:c>
      <x:c r="D11" s="38" t="str">
        <x:v>Each Audit Committee cycle</x:v>
      </x:c>
      <x:c r="E11" s="38" t="str">
        <x:v>Audit page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52" hidden="0" customWidth="1"/>
    <x:col min="3" max="3" width="60" hidden="0" customWidth="1"/>
  </x:cols>
  <x:sheetData>
    <x:row r="1" ht="34" customHeight="1">
      <x:c r="A1" s="3" t="str">
        <x:v>Implementation Sequence</x:v>
      </x:c>
      <x:c r="B1" s="3"/>
      <x:c r="C1" s="3"/>
      <x:c r="D1" s="3"/>
    </x:row>
    <x:row r="2" ht="30" customHeight="1">
      <x:c r="A2" s="7" t="str">
        <x:v>The transaction-level follow-through after publication.</x:v>
      </x:c>
      <x:c r="B2" s="7"/>
      <x:c r="C2" s="7"/>
      <x:c r="D2" s="7"/>
    </x:row>
    <x:row r="4" ht="15" hidden="0" customHeight="1">
      <x:c r="A4" s="27" t="str">
        <x:v>Window</x:v>
      </x:c>
      <x:c r="B4" s="28" t="str">
        <x:v>Action</x:v>
      </x:c>
      <x:c r="C4" s="29" t="str">
        <x:v>Deliverable</x:v>
      </x:c>
    </x:row>
    <x:row r="5" ht="21.600000381469727" hidden="0" customHeight="1">
      <x:c r="A5" s="37" t="str">
        <x:v>Days 0–30</x:v>
      </x:c>
      <x:c r="B5" s="37" t="str">
        <x:v>File R1–R6; ask for fee estimates, index first, rolling production and machine-readable native formats.</x:v>
      </x:c>
      <x:c r="C5" s="37" t="str">
        <x:v>Acknowledgements, custodians, search terms, production schedule.</x:v>
      </x:c>
    </x:row>
    <x:row r="6" ht="21.600000381469727" hidden="0" customHeight="1">
      <x:c r="A6" s="36" t="str">
        <x:v>Days 31–60</x:v>
      </x:c>
      <x:c r="B6" s="36" t="str">
        <x:v>Normalize identifiers; rebuild joins; send factual clarification questions before classifying exceptions.</x:v>
      </x:c>
      <x:c r="C6" s="36" t="str">
        <x:v>Project/procurement/grant/housing master tables.</x:v>
      </x:c>
    </x:row>
    <x:row r="7" ht="21.600000381469727" hidden="0" customHeight="1">
      <x:c r="A7" s="38" t="str">
        <x:v>Days 61–90</x:v>
      </x:c>
      <x:c r="B7" s="38" t="str">
        <x:v>Publish exceptions with City responses, document versions and reproducible calculations.</x:v>
      </x:c>
      <x:c r="C7" s="38" t="str">
        <x:v>Edition 5.1 transaction supplement; no change to verified baseline without source.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8" hidden="0" customWidth="1"/>
    <x:col min="3" max="3" width="42" hidden="0" customWidth="1"/>
    <x:col min="4" max="4" width="24" hidden="0" customWidth="1"/>
    <x:col min="5" max="5" width="38" hidden="0" customWidth="1"/>
    <x:col min="6" max="6" width="28" hidden="0" customWidth="1"/>
    <x:col min="7" max="7" width="78" hidden="0" customWidth="1"/>
  </x:cols>
  <x:sheetData>
    <x:row r="1" ht="34" customHeight="1">
      <x:c r="A1" s="3" t="str">
        <x:v>Filing-Ready Records Requests</x:v>
      </x:c>
      <x:c r="B1" s="3"/>
      <x:c r="C1" s="3"/>
      <x:c r="D1" s="3"/>
      <x:c r="E1" s="3"/>
      <x:c r="F1" s="3"/>
      <x:c r="G1" s="3"/>
    </x:row>
    <x:row r="2" ht="30" customHeight="1">
      <x:c r="A2" s="7" t="str">
        <x:v>Six scoped requests with custodians, periods, preferred formats and processing directions.</x:v>
      </x:c>
      <x:c r="B2" s="7"/>
      <x:c r="C2" s="7"/>
      <x:c r="D2" s="7"/>
      <x:c r="E2" s="7"/>
      <x:c r="F2" s="7"/>
      <x:c r="G2" s="7"/>
    </x:row>
    <x:row r="4" ht="15" hidden="0" customHeight="1">
      <x:c r="A4" s="27" t="str">
        <x:v>Request</x:v>
      </x:c>
      <x:c r="B4" s="28" t="str">
        <x:v>Title</x:v>
      </x:c>
      <x:c r="C4" s="28" t="str">
        <x:v>Custodians</x:v>
      </x:c>
      <x:c r="D4" s="28" t="str">
        <x:v>Period</x:v>
      </x:c>
      <x:c r="E4" s="28" t="str">
        <x:v>Preferred format</x:v>
      </x:c>
      <x:c r="F4" s="28" t="str">
        <x:v>Section</x:v>
      </x:c>
      <x:c r="G4" s="29" t="str">
        <x:v>Instruction / requested item</x:v>
      </x:c>
    </x:row>
    <x:row r="5" ht="32.400001525878906" hidden="0" customHeight="1">
      <x:c r="A5" s="37" t="str">
        <x:v>R1</x:v>
      </x:c>
      <x:c r="B5" s="37" t="str">
        <x:v>Major capital project controls</x:v>
      </x:c>
      <x:c r="C5" s="37" t="str">
        <x:v>Environment &amp; Infrastructure; Finance; LTC for Highbury</x:v>
      </x:c>
      <x:c r="D5" s="37" t="str">
        <x:v>2014-01-01 to 2026-08-20</x:v>
      </x:c>
      <x:c r="E5" s="37" t="str">
        <x:v>Native CSV/XLSX/export + searchable PDFs + index/data dictionary</x:v>
      </x:c>
      <x:c r="F5" s="37" t="str">
        <x:v>Records requested</x:v>
      </x:c>
      <x:c r="G5" s="37" t="str">
        <x:v>Highbury Facility rebuild; Mud Creek East Branch Phase 2; Springbank Dam decommissioning/Back to the River Stage 1; Wharncliffe Road South/Horton intersection; Fanshawe campus grant project GG1721-6; and every City capital project with current total budget ≥$10M.</x:v>
      </x:c>
    </x:row>
    <x:row r="6" ht="32.400001525878906" hidden="0" customHeight="1">
      <x:c r="A6" s="36" t="str">
        <x:v>R1</x:v>
      </x:c>
      <x:c r="B6" s="36" t="str">
        <x:v>Major capital project controls</x:v>
      </x:c>
      <x:c r="C6" s="36" t="str">
        <x:v>Environment &amp; Infrastructure; Finance; LTC for Highbury</x:v>
      </x:c>
      <x:c r="D6" s="36" t="str">
        <x:v>2014-01-01 to 2026-08-20</x:v>
      </x:c>
      <x:c r="E6" s="36" t="str">
        <x:v>Native CSV/XLSX/export + searchable PDFs + index/data dictionary</x:v>
      </x:c>
      <x:c r="F6" s="36" t="str">
        <x:v>Records requested</x:v>
      </x:c>
      <x:c r="G6" s="36" t="str">
        <x:v>Project charter/business case; original and current approved scope, budget and schedule; all budget transfers; baseline and current forecast-at-completion; monthly/quarterly project-control reports; risk/issue/change logs; percent complete; substantial-performance and closeout records.</x:v>
      </x:c>
    </x:row>
    <x:row r="7" ht="21.600000381469727" hidden="0" customHeight="1">
      <x:c r="A7" s="38" t="str">
        <x:v>R1</x:v>
      </x:c>
      <x:c r="B7" s="38" t="str">
        <x:v>Major capital project controls</x:v>
      </x:c>
      <x:c r="C7" s="38" t="str">
        <x:v>Environment &amp; Infrastructure; Finance; LTC for Highbury</x:v>
      </x:c>
      <x:c r="D7" s="38" t="str">
        <x:v>2014-01-01 to 2026-08-20</x:v>
      </x:c>
      <x:c r="E7" s="38" t="str">
        <x:v>Native CSV/XLSX/export + searchable PDFs + index/data dictionary</x:v>
      </x:c>
      <x:c r="F7" s="38" t="str">
        <x:v>Records requested</x:v>
      </x:c>
      <x:c r="G7" s="38" t="str">
        <x:v>Award, consultant and contractor identifiers; commitments, invoices-to-date and retainage totals; funding-source history by project.</x:v>
      </x:c>
    </x:row>
    <x:row r="8" ht="21.600000381469727" hidden="0" customHeight="1">
      <x:c r="A8" s="36" t="str">
        <x:v>R1</x:v>
      </x:c>
      <x:c r="B8" s="36" t="str">
        <x:v>Major capital project controls</x:v>
      </x:c>
      <x:c r="C8" s="36" t="str">
        <x:v>Environment &amp; Infrastructure; Finance; LTC for Highbury</x:v>
      </x:c>
      <x:c r="D8" s="36" t="str">
        <x:v>2014-01-01 to 2026-08-20</x:v>
      </x:c>
      <x:c r="E8" s="36" t="str">
        <x:v>Native CSV/XLSX/export + searchable PDFs + index/data dictionary</x:v>
      </x:c>
      <x:c r="F8" s="36" t="str">
        <x:v>Required fields / structure</x:v>
      </x:c>
      <x:c r="G8" s="36" t="str">
        <x:v>Stable project ID, project name, sponsor, manager, budget vintage, original/current budget, committed, actual, FAC, schedule baseline/current, percent complete, change ID/value/reason/approval, risk rating, closeout date.</x:v>
      </x:c>
    </x:row>
    <x:row r="9" ht="21.600000381469727" hidden="0" customHeight="1">
      <x:c r="A9" s="38" t="str">
        <x:v>R1</x:v>
      </x:c>
      <x:c r="B9" s="38" t="str">
        <x:v>Major capital project controls</x:v>
      </x:c>
      <x:c r="C9" s="38" t="str">
        <x:v>Environment &amp; Infrastructure; Finance; LTC for Highbury</x:v>
      </x:c>
      <x:c r="D9" s="38" t="str">
        <x:v>2014-01-01 to 2026-08-20</x:v>
      </x:c>
      <x:c r="E9" s="38" t="str">
        <x:v>Native CSV/XLSX/export + searchable PDFs + index/data dictionary</x:v>
      </x:c>
      <x:c r="F9" s="38" t="str">
        <x:v>Search and processing direction</x:v>
      </x:c>
      <x:c r="G9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10" ht="21.600000381469727" hidden="0" customHeight="1">
      <x:c r="A10" s="36" t="str">
        <x:v>R1</x:v>
      </x:c>
      <x:c r="B10" s="36" t="str">
        <x:v>Major capital project controls</x:v>
      </x:c>
      <x:c r="C10" s="36" t="str">
        <x:v>Environment &amp; Infrastructure; Finance; LTC for Highbury</x:v>
      </x:c>
      <x:c r="D10" s="36" t="str">
        <x:v>2014-01-01 to 2026-08-20</x:v>
      </x:c>
      <x:c r="E10" s="36" t="str">
        <x:v>Native CSV/XLSX/export + searchable PDFs + index/data dictionary</x:v>
      </x:c>
      <x:c r="F10" s="36" t="str">
        <x:v>Search and processing direction</x:v>
      </x:c>
      <x:c r="G10" s="36" t="str">
        <x:v>Provide a list of custodians, systems searched, date search completed and any retention/destruction schedule affecting the period.</x:v>
      </x:c>
    </x:row>
    <x:row r="11" ht="21.600000381469727" hidden="0" customHeight="1">
      <x:c r="A11" s="38" t="str">
        <x:v>R1</x:v>
      </x:c>
      <x:c r="B11" s="38" t="str">
        <x:v>Major capital project controls</x:v>
      </x:c>
      <x:c r="C11" s="38" t="str">
        <x:v>Environment &amp; Infrastructure; Finance; LTC for Highbury</x:v>
      </x:c>
      <x:c r="D11" s="38" t="str">
        <x:v>2014-01-01 to 2026-08-20</x:v>
      </x:c>
      <x:c r="E11" s="38" t="str">
        <x:v>Native CSV/XLSX/export + searchable PDFs + index/data dictionary</x:v>
      </x:c>
      <x:c r="F11" s="38" t="str">
        <x:v>Search and processing direction</x:v>
      </x:c>
      <x:c r="G11" s="38" t="str">
        <x:v>If a field is not held, mark it 'not held' rather than leaving it blank; if records are withheld, identify the MFIPPA exemption and number of records/pages affected.</x:v>
      </x:c>
    </x:row>
    <x:row r="12" ht="21.600000381469727" hidden="0" customHeight="1">
      <x:c r="A12" s="36" t="str">
        <x:v>R1</x:v>
      </x:c>
      <x:c r="B12" s="36" t="str">
        <x:v>Major capital project controls</x:v>
      </x:c>
      <x:c r="C12" s="36" t="str">
        <x:v>Environment &amp; Infrastructure; Finance; LTC for Highbury</x:v>
      </x:c>
      <x:c r="D12" s="36" t="str">
        <x:v>2014-01-01 to 2026-08-20</x:v>
      </x:c>
      <x:c r="E12" s="36" t="str">
        <x:v>Native CSV/XLSX/export + searchable PDFs + index/data dictionary</x:v>
      </x:c>
      <x:c r="F12" s="36" t="str">
        <x:v>Search and processing direction</x:v>
      </x:c>
      <x:c r="G12" s="36" t="str">
        <x:v>Please contact the requester before incurring fees above $100 and provide options to narrow by project, year or record type.</x:v>
      </x:c>
    </x:row>
    <x:row r="13" ht="21.600000381469727" hidden="0" customHeight="1">
      <x:c r="A13" s="38" t="str">
        <x:v>R2</x:v>
      </x:c>
      <x:c r="B13" s="38" t="str">
        <x:v>Procurement bids, exceptions and amendments</x:v>
      </x:c>
      <x:c r="C13" s="38" t="str">
        <x:v>Procurement &amp; Supply; Finance; project sponsors</x:v>
      </x:c>
      <x:c r="D13" s="38" t="str">
        <x:v>2017-01-01 to 2026-08-20</x:v>
      </x:c>
      <x:c r="E13" s="38" t="str">
        <x:v>Native CSV/XLSX/export + searchable PDFs + index/data dictionary</x:v>
      </x:c>
      <x:c r="F13" s="38" t="str">
        <x:v>Records requested</x:v>
      </x:c>
      <x:c r="G13" s="38" t="str">
        <x:v>Row-level export for all solicitations/awards in the Bids and Tenders Contract Awards/Annual Statistics population.</x:v>
      </x:c>
    </x:row>
    <x:row r="14" ht="21.600000381469727" hidden="0" customHeight="1">
      <x:c r="A14" s="36" t="str">
        <x:v>R2</x:v>
      </x:c>
      <x:c r="B14" s="36" t="str">
        <x:v>Procurement bids, exceptions and amendments</x:v>
      </x:c>
      <x:c r="C14" s="36" t="str">
        <x:v>Procurement &amp; Supply; Finance; project sponsors</x:v>
      </x:c>
      <x:c r="D14" s="36" t="str">
        <x:v>2017-01-01 to 2026-08-20</x:v>
      </x:c>
      <x:c r="E14" s="36" t="str">
        <x:v>Native CSV/XLSX/export + searchable PDFs + index/data dictionary</x:v>
      </x:c>
      <x:c r="F14" s="36" t="str">
        <x:v>Records requested</x:v>
      </x:c>
      <x:c r="G14" s="36" t="str">
        <x:v>Solicitation and award IDs, vendor legal name, bids received, responsive bids, bid prices or evaluated price, evaluation score, disqualification reason, award value/date, procurement method, policy version and exception/limited-tendering clause.</x:v>
      </x:c>
    </x:row>
    <x:row r="15" ht="21.600000381469727" hidden="0" customHeight="1">
      <x:c r="A15" s="38" t="str">
        <x:v>R2</x:v>
      </x:c>
      <x:c r="B15" s="38" t="str">
        <x:v>Procurement bids, exceptions and amendments</x:v>
      </x:c>
      <x:c r="C15" s="38" t="str">
        <x:v>Procurement &amp; Supply; Finance; project sponsors</x:v>
      </x:c>
      <x:c r="D15" s="38" t="str">
        <x:v>2017-01-01 to 2026-08-20</x:v>
      </x:c>
      <x:c r="E15" s="38" t="str">
        <x:v>Native CSV/XLSX/export + searchable PDFs + index/data dictionary</x:v>
      </x:c>
      <x:c r="F15" s="38" t="str">
        <x:v>Records requested</x:v>
      </x:c>
      <x:c r="G15" s="38" t="str">
        <x:v>All amendments/change orders, original and revised contract value, approval authority/date, Council report reference, extension/renewal/termination and vendor-performance actions.</x:v>
      </x:c>
    </x:row>
    <x:row r="16" ht="21.600000381469727" hidden="0" customHeight="1">
      <x:c r="A16" s="36" t="str">
        <x:v>R2</x:v>
      </x:c>
      <x:c r="B16" s="36" t="str">
        <x:v>Procurement bids, exceptions and amendments</x:v>
      </x:c>
      <x:c r="C16" s="36" t="str">
        <x:v>Procurement &amp; Supply; Finance; project sponsors</x:v>
      </x:c>
      <x:c r="D16" s="36" t="str">
        <x:v>2017-01-01 to 2026-08-20</x:v>
      </x:c>
      <x:c r="E16" s="36" t="str">
        <x:v>Native CSV/XLSX/export + searchable PDFs + index/data dictionary</x:v>
      </x:c>
      <x:c r="F16" s="36" t="str">
        <x:v>Required fields / structure</x:v>
      </x:c>
      <x:c r="G16" s="36" t="str">
        <x:v>One row per award and one row per amendment, linked by contract ID; include code lists and cancelled/no-award records.</x:v>
      </x:c>
    </x:row>
    <x:row r="17" ht="21.600000381469727" hidden="0" customHeight="1">
      <x:c r="A17" s="38" t="str">
        <x:v>R2</x:v>
      </x:c>
      <x:c r="B17" s="38" t="str">
        <x:v>Procurement bids, exceptions and amendments</x:v>
      </x:c>
      <x:c r="C17" s="38" t="str">
        <x:v>Procurement &amp; Supply; Finance; project sponsors</x:v>
      </x:c>
      <x:c r="D17" s="38" t="str">
        <x:v>2017-01-01 to 2026-08-20</x:v>
      </x:c>
      <x:c r="E17" s="38" t="str">
        <x:v>Native CSV/XLSX/export + searchable PDFs + index/data dictionary</x:v>
      </x:c>
      <x:c r="F17" s="38" t="str">
        <x:v>Search and processing direction</x:v>
      </x:c>
      <x:c r="G17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18" ht="21.600000381469727" hidden="0" customHeight="1">
      <x:c r="A18" s="36" t="str">
        <x:v>R2</x:v>
      </x:c>
      <x:c r="B18" s="36" t="str">
        <x:v>Procurement bids, exceptions and amendments</x:v>
      </x:c>
      <x:c r="C18" s="36" t="str">
        <x:v>Procurement &amp; Supply; Finance; project sponsors</x:v>
      </x:c>
      <x:c r="D18" s="36" t="str">
        <x:v>2017-01-01 to 2026-08-20</x:v>
      </x:c>
      <x:c r="E18" s="36" t="str">
        <x:v>Native CSV/XLSX/export + searchable PDFs + index/data dictionary</x:v>
      </x:c>
      <x:c r="F18" s="36" t="str">
        <x:v>Search and processing direction</x:v>
      </x:c>
      <x:c r="G18" s="36" t="str">
        <x:v>Provide a list of custodians, systems searched, date search completed and any retention/destruction schedule affecting the period.</x:v>
      </x:c>
    </x:row>
    <x:row r="19" ht="21.600000381469727" hidden="0" customHeight="1">
      <x:c r="A19" s="38" t="str">
        <x:v>R2</x:v>
      </x:c>
      <x:c r="B19" s="38" t="str">
        <x:v>Procurement bids, exceptions and amendments</x:v>
      </x:c>
      <x:c r="C19" s="38" t="str">
        <x:v>Procurement &amp; Supply; Finance; project sponsors</x:v>
      </x:c>
      <x:c r="D19" s="38" t="str">
        <x:v>2017-01-01 to 2026-08-20</x:v>
      </x:c>
      <x:c r="E19" s="38" t="str">
        <x:v>Native CSV/XLSX/export + searchable PDFs + index/data dictionary</x:v>
      </x:c>
      <x:c r="F19" s="38" t="str">
        <x:v>Search and processing direction</x:v>
      </x:c>
      <x:c r="G19" s="38" t="str">
        <x:v>If a field is not held, mark it 'not held' rather than leaving it blank; if records are withheld, identify the MFIPPA exemption and number of records/pages affected.</x:v>
      </x:c>
    </x:row>
    <x:row r="20" ht="21.600000381469727" hidden="0" customHeight="1">
      <x:c r="A20" s="36" t="str">
        <x:v>R2</x:v>
      </x:c>
      <x:c r="B20" s="36" t="str">
        <x:v>Procurement bids, exceptions and amendments</x:v>
      </x:c>
      <x:c r="C20" s="36" t="str">
        <x:v>Procurement &amp; Supply; Finance; project sponsors</x:v>
      </x:c>
      <x:c r="D20" s="36" t="str">
        <x:v>2017-01-01 to 2026-08-20</x:v>
      </x:c>
      <x:c r="E20" s="36" t="str">
        <x:v>Native CSV/XLSX/export + searchable PDFs + index/data dictionary</x:v>
      </x:c>
      <x:c r="F20" s="36" t="str">
        <x:v>Search and processing direction</x:v>
      </x:c>
      <x:c r="G20" s="36" t="str">
        <x:v>Please contact the requester before incurring fees above $100 and provide options to narrow by project, year or record type.</x:v>
      </x:c>
    </x:row>
    <x:row r="21" ht="21.600000381469727" hidden="0" customHeight="1">
      <x:c r="A21" s="38" t="str">
        <x:v>R3</x:v>
      </x:c>
      <x:c r="B21" s="38" t="str">
        <x:v>Workforce complement and productivity</x:v>
      </x:c>
      <x:c r="C21" s="38" t="str">
        <x:v>People Services; Finance; all service areas</x:v>
      </x:c>
      <x:c r="D21" s="38" t="str">
        <x:v>2019-01-01 to 2026-08-20</x:v>
      </x:c>
      <x:c r="E21" s="38" t="str">
        <x:v>Native CSV/XLSX/export + searchable PDFs + index/data dictionary</x:v>
      </x:c>
      <x:c r="F21" s="38" t="str">
        <x:v>Records requested</x:v>
      </x:c>
      <x:c r="G21" s="38" t="str">
        <x:v>Year-end and monthly budgeted/filled FTE by service, division, job family, employment status, bargaining unit and management layer.</x:v>
      </x:c>
    </x:row>
    <x:row r="22" ht="21.600000381469727" hidden="0" customHeight="1">
      <x:c r="A22" s="36" t="str">
        <x:v>R3</x:v>
      </x:c>
      <x:c r="B22" s="36" t="str">
        <x:v>Workforce complement and productivity</x:v>
      </x:c>
      <x:c r="C22" s="36" t="str">
        <x:v>People Services; Finance; all service areas</x:v>
      </x:c>
      <x:c r="D22" s="36" t="str">
        <x:v>2019-01-01 to 2026-08-20</x:v>
      </x:c>
      <x:c r="E22" s="36" t="str">
        <x:v>Native CSV/XLSX/export + searchable PDFs + index/data dictionary</x:v>
      </x:c>
      <x:c r="F22" s="36" t="str">
        <x:v>Records requested</x:v>
      </x:c>
      <x:c r="G22" s="36" t="str">
        <x:v>Position hierarchy with anonymized position IDs and supervisor position IDs; vacant positions and vacancy days; hires, separations and transfers.</x:v>
      </x:c>
    </x:row>
    <x:row r="23" ht="21.600000381469727" hidden="0" customHeight="1">
      <x:c r="A23" s="38" t="str">
        <x:v>R3</x:v>
      </x:c>
      <x:c r="B23" s="38" t="str">
        <x:v>Workforce complement and productivity</x:v>
      </x:c>
      <x:c r="C23" s="38" t="str">
        <x:v>People Services; Finance; all service areas</x:v>
      </x:c>
      <x:c r="D23" s="38" t="str">
        <x:v>2019-01-01 to 2026-08-20</x:v>
      </x:c>
      <x:c r="E23" s="38" t="str">
        <x:v>Native CSV/XLSX/export + searchable PDFs + index/data dictionary</x:v>
      </x:c>
      <x:c r="F23" s="38" t="str">
        <x:v>Records requested</x:v>
      </x:c>
      <x:c r="G23" s="38" t="str">
        <x:v>Regular/overtime hours and cost; sick/leave hours; contractor/temporary agency and consulting labour cost with FTE-equivalent if held; service-volume KPIs used internally.</x:v>
      </x:c>
    </x:row>
    <x:row r="24" ht="21.600000381469727" hidden="0" customHeight="1">
      <x:c r="A24" s="36" t="str">
        <x:v>R3</x:v>
      </x:c>
      <x:c r="B24" s="36" t="str">
        <x:v>Workforce complement and productivity</x:v>
      </x:c>
      <x:c r="C24" s="36" t="str">
        <x:v>People Services; Finance; all service areas</x:v>
      </x:c>
      <x:c r="D24" s="36" t="str">
        <x:v>2019-01-01 to 2026-08-20</x:v>
      </x:c>
      <x:c r="E24" s="36" t="str">
        <x:v>Native CSV/XLSX/export + searchable PDFs + index/data dictionary</x:v>
      </x:c>
      <x:c r="F24" s="36" t="str">
        <x:v>Required fields / structure</x:v>
      </x:c>
      <x:c r="G24" s="36" t="str">
        <x:v>No employee names required. Preserve anonymized position IDs across periods so spans, layers and movements can be calculated.</x:v>
      </x:c>
    </x:row>
    <x:row r="25" ht="21.600000381469727" hidden="0" customHeight="1">
      <x:c r="A25" s="38" t="str">
        <x:v>R3</x:v>
      </x:c>
      <x:c r="B25" s="38" t="str">
        <x:v>Workforce complement and productivity</x:v>
      </x:c>
      <x:c r="C25" s="38" t="str">
        <x:v>People Services; Finance; all service areas</x:v>
      </x:c>
      <x:c r="D25" s="38" t="str">
        <x:v>2019-01-01 to 2026-08-20</x:v>
      </x:c>
      <x:c r="E25" s="38" t="str">
        <x:v>Native CSV/XLSX/export + searchable PDFs + index/data dictionary</x:v>
      </x:c>
      <x:c r="F25" s="38" t="str">
        <x:v>Search and processing direction</x:v>
      </x:c>
      <x:c r="G25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26" ht="21.600000381469727" hidden="0" customHeight="1">
      <x:c r="A26" s="36" t="str">
        <x:v>R3</x:v>
      </x:c>
      <x:c r="B26" s="36" t="str">
        <x:v>Workforce complement and productivity</x:v>
      </x:c>
      <x:c r="C26" s="36" t="str">
        <x:v>People Services; Finance; all service areas</x:v>
      </x:c>
      <x:c r="D26" s="36" t="str">
        <x:v>2019-01-01 to 2026-08-20</x:v>
      </x:c>
      <x:c r="E26" s="36" t="str">
        <x:v>Native CSV/XLSX/export + searchable PDFs + index/data dictionary</x:v>
      </x:c>
      <x:c r="F26" s="36" t="str">
        <x:v>Search and processing direction</x:v>
      </x:c>
      <x:c r="G26" s="36" t="str">
        <x:v>Provide a list of custodians, systems searched, date search completed and any retention/destruction schedule affecting the period.</x:v>
      </x:c>
    </x:row>
    <x:row r="27" ht="21.600000381469727" hidden="0" customHeight="1">
      <x:c r="A27" s="38" t="str">
        <x:v>R3</x:v>
      </x:c>
      <x:c r="B27" s="38" t="str">
        <x:v>Workforce complement and productivity</x:v>
      </x:c>
      <x:c r="C27" s="38" t="str">
        <x:v>People Services; Finance; all service areas</x:v>
      </x:c>
      <x:c r="D27" s="38" t="str">
        <x:v>2019-01-01 to 2026-08-20</x:v>
      </x:c>
      <x:c r="E27" s="38" t="str">
        <x:v>Native CSV/XLSX/export + searchable PDFs + index/data dictionary</x:v>
      </x:c>
      <x:c r="F27" s="38" t="str">
        <x:v>Search and processing direction</x:v>
      </x:c>
      <x:c r="G27" s="38" t="str">
        <x:v>If a field is not held, mark it 'not held' rather than leaving it blank; if records are withheld, identify the MFIPPA exemption and number of records/pages affected.</x:v>
      </x:c>
    </x:row>
    <x:row r="28" ht="21.600000381469727" hidden="0" customHeight="1">
      <x:c r="A28" s="36" t="str">
        <x:v>R3</x:v>
      </x:c>
      <x:c r="B28" s="36" t="str">
        <x:v>Workforce complement and productivity</x:v>
      </x:c>
      <x:c r="C28" s="36" t="str">
        <x:v>People Services; Finance; all service areas</x:v>
      </x:c>
      <x:c r="D28" s="36" t="str">
        <x:v>2019-01-01 to 2026-08-20</x:v>
      </x:c>
      <x:c r="E28" s="36" t="str">
        <x:v>Native CSV/XLSX/export + searchable PDFs + index/data dictionary</x:v>
      </x:c>
      <x:c r="F28" s="36" t="str">
        <x:v>Search and processing direction</x:v>
      </x:c>
      <x:c r="G28" s="36" t="str">
        <x:v>Please contact the requester before incurring fees above $100 and provide options to narrow by project, year or record type.</x:v>
      </x:c>
    </x:row>
    <x:row r="29" ht="21.600000381469727" hidden="0" customHeight="1">
      <x:c r="A29" s="38" t="str">
        <x:v>R4</x:v>
      </x:c>
      <x:c r="B29" s="38" t="str">
        <x:v>Housing and homelessness cohort ledger</x:v>
      </x:c>
      <x:c r="C29" s="38" t="str">
        <x:v>Housing &amp; Community Growth; Social &amp; Health Development</x:v>
      </x:c>
      <x:c r="D29" s="38" t="str">
        <x:v>2021-01-01 to 2026-08-20</x:v>
      </x:c>
      <x:c r="E29" s="38" t="str">
        <x:v>Native CSV/XLSX/export + searchable PDFs + index/data dictionary</x:v>
      </x:c>
      <x:c r="F29" s="38" t="str">
        <x:v>Records requested</x:v>
      </x:c>
      <x:c r="G29" s="38" t="str">
        <x:v>Project-level ledger for Roadmap to 3,000, HAF, Office-to-Residential, Hubs and highly supportive housing.</x:v>
      </x:c>
    </x:row>
    <x:row r="30" ht="21.600000381469727" hidden="0" customHeight="1">
      <x:c r="A30" s="36" t="str">
        <x:v>R4</x:v>
      </x:c>
      <x:c r="B30" s="36" t="str">
        <x:v>Housing and homelessness cohort ledger</x:v>
      </x:c>
      <x:c r="C30" s="36" t="str">
        <x:v>Housing &amp; Community Growth; Social &amp; Health Development</x:v>
      </x:c>
      <x:c r="D30" s="36" t="str">
        <x:v>2021-01-01 to 2026-08-20</x:v>
      </x:c>
      <x:c r="E30" s="36" t="str">
        <x:v>Native CSV/XLSX/export + searchable PDFs + index/data dictionary</x:v>
      </x:c>
      <x:c r="F30" s="36" t="str">
        <x:v>Records requested</x:v>
      </x:c>
      <x:c r="G30" s="36" t="str">
        <x:v>Stable project/address ID; application, approval, permit, start, completion and occupancy dates; total/affordable/supportive units; affordability term; municipal/federal/provincial contribution approved/paid; agreement and operator.</x:v>
      </x:c>
    </x:row>
    <x:row r="31" ht="21.600000381469727" hidden="0" customHeight="1">
      <x:c r="A31" s="38" t="str">
        <x:v>R4</x:v>
      </x:c>
      <x:c r="B31" s="38" t="str">
        <x:v>Housing and homelessness cohort ledger</x:v>
      </x:c>
      <x:c r="C31" s="38" t="str">
        <x:v>Housing &amp; Community Growth; Social &amp; Health Development</x:v>
      </x:c>
      <x:c r="D31" s="38" t="str">
        <x:v>2021-01-01 to 2026-08-20</x:v>
      </x:c>
      <x:c r="E31" s="38" t="str">
        <x:v>Native CSV/XLSX/export + searchable PDFs + index/data dictionary</x:v>
      </x:c>
      <x:c r="F31" s="38" t="str">
        <x:v>Records requested</x:v>
      </x:c>
      <x:c r="G31" s="38" t="str">
        <x:v>For Hubs: anonymized episode/cohort outcomes by site—entry/exit, length of stay, housing destination, 6/12-month retention if held, critical incidents and service utilization—plus denominator definitions.</x:v>
      </x:c>
    </x:row>
    <x:row r="32" ht="21.600000381469727" hidden="0" customHeight="1">
      <x:c r="A32" s="36" t="str">
        <x:v>R4</x:v>
      </x:c>
      <x:c r="B32" s="36" t="str">
        <x:v>Housing and homelessness cohort ledger</x:v>
      </x:c>
      <x:c r="C32" s="36" t="str">
        <x:v>Housing &amp; Community Growth; Social &amp; Health Development</x:v>
      </x:c>
      <x:c r="D32" s="36" t="str">
        <x:v>2021-01-01 to 2026-08-20</x:v>
      </x:c>
      <x:c r="E32" s="36" t="str">
        <x:v>Native CSV/XLSX/export + searchable PDFs + index/data dictionary</x:v>
      </x:c>
      <x:c r="F32" s="36" t="str">
        <x:v>Required fields / structure</x:v>
      </x:c>
      <x:c r="G32" s="36" t="str">
        <x:v>Sever personal information and provide aggregate/anonymized rows. Identify stage definitions and as-of dates.</x:v>
      </x:c>
    </x:row>
    <x:row r="33" ht="21.600000381469727" hidden="0" customHeight="1">
      <x:c r="A33" s="38" t="str">
        <x:v>R4</x:v>
      </x:c>
      <x:c r="B33" s="38" t="str">
        <x:v>Housing and homelessness cohort ledger</x:v>
      </x:c>
      <x:c r="C33" s="38" t="str">
        <x:v>Housing &amp; Community Growth; Social &amp; Health Development</x:v>
      </x:c>
      <x:c r="D33" s="38" t="str">
        <x:v>2021-01-01 to 2026-08-20</x:v>
      </x:c>
      <x:c r="E33" s="38" t="str">
        <x:v>Native CSV/XLSX/export + searchable PDFs + index/data dictionary</x:v>
      </x:c>
      <x:c r="F33" s="38" t="str">
        <x:v>Search and processing direction</x:v>
      </x:c>
      <x:c r="G33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34" ht="21.600000381469727" hidden="0" customHeight="1">
      <x:c r="A34" s="36" t="str">
        <x:v>R4</x:v>
      </x:c>
      <x:c r="B34" s="36" t="str">
        <x:v>Housing and homelessness cohort ledger</x:v>
      </x:c>
      <x:c r="C34" s="36" t="str">
        <x:v>Housing &amp; Community Growth; Social &amp; Health Development</x:v>
      </x:c>
      <x:c r="D34" s="36" t="str">
        <x:v>2021-01-01 to 2026-08-20</x:v>
      </x:c>
      <x:c r="E34" s="36" t="str">
        <x:v>Native CSV/XLSX/export + searchable PDFs + index/data dictionary</x:v>
      </x:c>
      <x:c r="F34" s="36" t="str">
        <x:v>Search and processing direction</x:v>
      </x:c>
      <x:c r="G34" s="36" t="str">
        <x:v>Provide a list of custodians, systems searched, date search completed and any retention/destruction schedule affecting the period.</x:v>
      </x:c>
    </x:row>
    <x:row r="35" ht="21.600000381469727" hidden="0" customHeight="1">
      <x:c r="A35" s="38" t="str">
        <x:v>R4</x:v>
      </x:c>
      <x:c r="B35" s="38" t="str">
        <x:v>Housing and homelessness cohort ledger</x:v>
      </x:c>
      <x:c r="C35" s="38" t="str">
        <x:v>Housing &amp; Community Growth; Social &amp; Health Development</x:v>
      </x:c>
      <x:c r="D35" s="38" t="str">
        <x:v>2021-01-01 to 2026-08-20</x:v>
      </x:c>
      <x:c r="E35" s="38" t="str">
        <x:v>Native CSV/XLSX/export + searchable PDFs + index/data dictionary</x:v>
      </x:c>
      <x:c r="F35" s="38" t="str">
        <x:v>Search and processing direction</x:v>
      </x:c>
      <x:c r="G35" s="38" t="str">
        <x:v>If a field is not held, mark it 'not held' rather than leaving it blank; if records are withheld, identify the MFIPPA exemption and number of records/pages affected.</x:v>
      </x:c>
    </x:row>
    <x:row r="36" ht="21.600000381469727" hidden="0" customHeight="1">
      <x:c r="A36" s="36" t="str">
        <x:v>R4</x:v>
      </x:c>
      <x:c r="B36" s="36" t="str">
        <x:v>Housing and homelessness cohort ledger</x:v>
      </x:c>
      <x:c r="C36" s="36" t="str">
        <x:v>Housing &amp; Community Growth; Social &amp; Health Development</x:v>
      </x:c>
      <x:c r="D36" s="36" t="str">
        <x:v>2021-01-01 to 2026-08-20</x:v>
      </x:c>
      <x:c r="E36" s="36" t="str">
        <x:v>Native CSV/XLSX/export + searchable PDFs + index/data dictionary</x:v>
      </x:c>
      <x:c r="F36" s="36" t="str">
        <x:v>Search and processing direction</x:v>
      </x:c>
      <x:c r="G36" s="36" t="str">
        <x:v>Please contact the requester before incurring fees above $100 and provide options to narrow by project, year or record type.</x:v>
      </x:c>
    </x:row>
    <x:row r="37" ht="21.600000381469727" hidden="0" customHeight="1">
      <x:c r="A37" s="38" t="str">
        <x:v>R5</x:v>
      </x:c>
      <x:c r="B37" s="38" t="str">
        <x:v>Service performance data spine</x:v>
      </x:c>
      <x:c r="C37" s="38" t="str">
        <x:v>Fire; Water; Wastewater; Roads; Recreation; Fleet; IT; Real Estate; Legal/Risk</x:v>
      </x:c>
      <x:c r="D37" s="38" t="str">
        <x:v>2019-01-01 to 2026-08-20</x:v>
      </x:c>
      <x:c r="E37" s="38" t="str">
        <x:v>Native CSV/XLSX/export + searchable PDFs + index/data dictionary</x:v>
      </x:c>
      <x:c r="F37" s="38" t="str">
        <x:v>Records requested</x:v>
      </x:c>
      <x:c r="G37" s="38" t="str">
        <x:v>Annual/monthly KPI exports and data dictionaries used for management, business plans, dashboards or Council reporting.</x:v>
      </x:c>
    </x:row>
    <x:row r="38" ht="21.600000381469727" hidden="0" customHeight="1">
      <x:c r="A38" s="36" t="str">
        <x:v>R5</x:v>
      </x:c>
      <x:c r="B38" s="36" t="str">
        <x:v>Service performance data spine</x:v>
      </x:c>
      <x:c r="C38" s="36" t="str">
        <x:v>Fire; Water; Wastewater; Roads; Recreation; Fleet; IT; Real Estate; Legal/Risk</x:v>
      </x:c>
      <x:c r="D38" s="36" t="str">
        <x:v>2019-01-01 to 2026-08-20</x:v>
      </x:c>
      <x:c r="E38" s="36" t="str">
        <x:v>Native CSV/XLSX/export + searchable PDFs + index/data dictionary</x:v>
      </x:c>
      <x:c r="F38" s="36" t="str">
        <x:v>Records requested</x:v>
      </x:c>
      <x:c r="G38" s="36" t="str">
        <x:v>Budget/actual cost, volume, quality, timeliness, reliability, utilization, complaints and equity/geography dimensions for each service.</x:v>
      </x:c>
    </x:row>
    <x:row r="39" ht="32.400001525878906" hidden="0" customHeight="1">
      <x:c r="A39" s="38" t="str">
        <x:v>R5</x:v>
      </x:c>
      <x:c r="B39" s="38" t="str">
        <x:v>Service performance data spine</x:v>
      </x:c>
      <x:c r="C39" s="38" t="str">
        <x:v>Fire; Water; Wastewater; Roads; Recreation; Fleet; IT; Real Estate; Legal/Risk</x:v>
      </x:c>
      <x:c r="D39" s="38" t="str">
        <x:v>2019-01-01 to 2026-08-20</x:v>
      </x:c>
      <x:c r="E39" s="38" t="str">
        <x:v>Native CSV/XLSX/export + searchable PDFs + index/data dictionary</x:v>
      </x:c>
      <x:c r="F39" s="38" t="str">
        <x:v>Records requested</x:v>
      </x:c>
      <x:c r="G39" s="38" t="str">
        <x:v>Fire response components; water breaks/quality/leakage; wastewater bypass/overflow/compliance; roads condition/response/winter; recreation utilization/waitlists; fleet availability/cost; IT uptime/incidents/projects; real-estate utilization; claims/legal spend.</x:v>
      </x:c>
    </x:row>
    <x:row r="40" ht="21.600000381469727" hidden="0" customHeight="1">
      <x:c r="A40" s="36" t="str">
        <x:v>R5</x:v>
      </x:c>
      <x:c r="B40" s="36" t="str">
        <x:v>Service performance data spine</x:v>
      </x:c>
      <x:c r="C40" s="36" t="str">
        <x:v>Fire; Water; Wastewater; Roads; Recreation; Fleet; IT; Real Estate; Legal/Risk</x:v>
      </x:c>
      <x:c r="D40" s="36" t="str">
        <x:v>2019-01-01 to 2026-08-20</x:v>
      </x:c>
      <x:c r="E40" s="36" t="str">
        <x:v>Native CSV/XLSX/export + searchable PDFs + index/data dictionary</x:v>
      </x:c>
      <x:c r="F40" s="36" t="str">
        <x:v>Required fields / structure</x:v>
      </x:c>
      <x:c r="G40" s="36" t="str">
        <x:v>Provide target, actual, numerator, denominator, owner, source system, revision date and any discontinuity notes.</x:v>
      </x:c>
    </x:row>
    <x:row r="41" ht="21.600000381469727" hidden="0" customHeight="1">
      <x:c r="A41" s="38" t="str">
        <x:v>R5</x:v>
      </x:c>
      <x:c r="B41" s="38" t="str">
        <x:v>Service performance data spine</x:v>
      </x:c>
      <x:c r="C41" s="38" t="str">
        <x:v>Fire; Water; Wastewater; Roads; Recreation; Fleet; IT; Real Estate; Legal/Risk</x:v>
      </x:c>
      <x:c r="D41" s="38" t="str">
        <x:v>2019-01-01 to 2026-08-20</x:v>
      </x:c>
      <x:c r="E41" s="38" t="str">
        <x:v>Native CSV/XLSX/export + searchable PDFs + index/data dictionary</x:v>
      </x:c>
      <x:c r="F41" s="38" t="str">
        <x:v>Search and processing direction</x:v>
      </x:c>
      <x:c r="G41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42" ht="21.600000381469727" hidden="0" customHeight="1">
      <x:c r="A42" s="36" t="str">
        <x:v>R5</x:v>
      </x:c>
      <x:c r="B42" s="36" t="str">
        <x:v>Service performance data spine</x:v>
      </x:c>
      <x:c r="C42" s="36" t="str">
        <x:v>Fire; Water; Wastewater; Roads; Recreation; Fleet; IT; Real Estate; Legal/Risk</x:v>
      </x:c>
      <x:c r="D42" s="36" t="str">
        <x:v>2019-01-01 to 2026-08-20</x:v>
      </x:c>
      <x:c r="E42" s="36" t="str">
        <x:v>Native CSV/XLSX/export + searchable PDFs + index/data dictionary</x:v>
      </x:c>
      <x:c r="F42" s="36" t="str">
        <x:v>Search and processing direction</x:v>
      </x:c>
      <x:c r="G42" s="36" t="str">
        <x:v>Provide a list of custodians, systems searched, date search completed and any retention/destruction schedule affecting the period.</x:v>
      </x:c>
    </x:row>
    <x:row r="43" ht="21.600000381469727" hidden="0" customHeight="1">
      <x:c r="A43" s="38" t="str">
        <x:v>R5</x:v>
      </x:c>
      <x:c r="B43" s="38" t="str">
        <x:v>Service performance data spine</x:v>
      </x:c>
      <x:c r="C43" s="38" t="str">
        <x:v>Fire; Water; Wastewater; Roads; Recreation; Fleet; IT; Real Estate; Legal/Risk</x:v>
      </x:c>
      <x:c r="D43" s="38" t="str">
        <x:v>2019-01-01 to 2026-08-20</x:v>
      </x:c>
      <x:c r="E43" s="38" t="str">
        <x:v>Native CSV/XLSX/export + searchable PDFs + index/data dictionary</x:v>
      </x:c>
      <x:c r="F43" s="38" t="str">
        <x:v>Search and processing direction</x:v>
      </x:c>
      <x:c r="G43" s="38" t="str">
        <x:v>If a field is not held, mark it 'not held' rather than leaving it blank; if records are withheld, identify the MFIPPA exemption and number of records/pages affected.</x:v>
      </x:c>
    </x:row>
    <x:row r="44" ht="21.600000381469727" hidden="0" customHeight="1">
      <x:c r="A44" s="36" t="str">
        <x:v>R5</x:v>
      </x:c>
      <x:c r="B44" s="36" t="str">
        <x:v>Service performance data spine</x:v>
      </x:c>
      <x:c r="C44" s="36" t="str">
        <x:v>Fire; Water; Wastewater; Roads; Recreation; Fleet; IT; Real Estate; Legal/Risk</x:v>
      </x:c>
      <x:c r="D44" s="36" t="str">
        <x:v>2019-01-01 to 2026-08-20</x:v>
      </x:c>
      <x:c r="E44" s="36" t="str">
        <x:v>Native CSV/XLSX/export + searchable PDFs + index/data dictionary</x:v>
      </x:c>
      <x:c r="F44" s="36" t="str">
        <x:v>Search and processing direction</x:v>
      </x:c>
      <x:c r="G44" s="36" t="str">
        <x:v>Please contact the requester before incurring fees above $100 and provide options to narrow by project, year or record type.</x:v>
      </x:c>
    </x:row>
    <x:row r="45" ht="21.600000381469727" hidden="0" customHeight="1">
      <x:c r="A45" s="38" t="str">
        <x:v>R6</x:v>
      </x:c>
      <x:c r="B45" s="38" t="str">
        <x:v>Grants, CIP incentives and contingency mapping</x:v>
      </x:c>
      <x:c r="C45" s="38" t="str">
        <x:v>Community Development &amp; Grants; Planning; Finance</x:v>
      </x:c>
      <x:c r="D45" s="38" t="str">
        <x:v>2020-01-01 to 2026-08-20</x:v>
      </x:c>
      <x:c r="E45" s="38" t="str">
        <x:v>Native CSV/XLSX/export + searchable PDFs + index/data dictionary</x:v>
      </x:c>
      <x:c r="F45" s="38" t="str">
        <x:v>Records requested</x:v>
      </x:c>
      <x:c r="G45" s="38" t="str">
        <x:v>Every Community Grant and CIP/incentive application, including multi-year, annual, Brownfield, Office-to-Residential and Residential DC programs.</x:v>
      </x:c>
    </x:row>
    <x:row r="46" ht="21.600000381469727" hidden="0" customHeight="1">
      <x:c r="A46" s="36" t="str">
        <x:v>R6</x:v>
      </x:c>
      <x:c r="B46" s="36" t="str">
        <x:v>Grants, CIP incentives and contingency mapping</x:v>
      </x:c>
      <x:c r="C46" s="36" t="str">
        <x:v>Community Development &amp; Grants; Planning; Finance</x:v>
      </x:c>
      <x:c r="D46" s="36" t="str">
        <x:v>2020-01-01 to 2026-08-20</x:v>
      </x:c>
      <x:c r="E46" s="36" t="str">
        <x:v>Native CSV/XLSX/export + searchable PDFs + index/data dictionary</x:v>
      </x:c>
      <x:c r="F46" s="36" t="str">
        <x:v>Records requested</x:v>
      </x:c>
      <x:c r="G46" s="36" t="str">
        <x:v>Applicant/recipient, project, amount requested/scored/approved/committed/paid, panel scores and rationale, agreement, milestones, reports, outputs/outcomes, monitoring, closeout, repayment/clawback and status.</x:v>
      </x:c>
    </x:row>
    <x:row r="47" ht="21.600000381469727" hidden="0" customHeight="1">
      <x:c r="A47" s="38" t="str">
        <x:v>R6</x:v>
      </x:c>
      <x:c r="B47" s="38" t="str">
        <x:v>Grants, CIP incentives and contingency mapping</x:v>
      </x:c>
      <x:c r="C47" s="38" t="str">
        <x:v>Community Development &amp; Grants; Planning; Finance</x:v>
      </x:c>
      <x:c r="D47" s="38" t="str">
        <x:v>2020-01-01 to 2026-08-20</x:v>
      </x:c>
      <x:c r="E47" s="38" t="str">
        <x:v>Native CSV/XLSX/export + searchable PDFs + index/data dictionary</x:v>
      </x:c>
      <x:c r="F47" s="38" t="str">
        <x:v>Records requested</x:v>
      </x:c>
      <x:c r="G47" s="38" t="str">
        <x:v>Chart-of-account/fund mapping that reconciles the 2018 Operating Budget Contingency Reserve target to the 2024 audited 'Contingencies' reserve line and subsequent policy-target calculations.</x:v>
      </x:c>
    </x:row>
    <x:row r="48" ht="21.600000381469727" hidden="0" customHeight="1">
      <x:c r="A48" s="36" t="str">
        <x:v>R6</x:v>
      </x:c>
      <x:c r="B48" s="36" t="str">
        <x:v>Grants, CIP incentives and contingency mapping</x:v>
      </x:c>
      <x:c r="C48" s="36" t="str">
        <x:v>Community Development &amp; Grants; Planning; Finance</x:v>
      </x:c>
      <x:c r="D48" s="36" t="str">
        <x:v>2020-01-01 to 2026-08-20</x:v>
      </x:c>
      <x:c r="E48" s="36" t="str">
        <x:v>Native CSV/XLSX/export + searchable PDFs + index/data dictionary</x:v>
      </x:c>
      <x:c r="F48" s="36" t="str">
        <x:v>Required fields / structure</x:v>
      </x:c>
      <x:c r="G48" s="36" t="str">
        <x:v>One recipient-project-year row plus payment/milestone tables linked by agreement ID; include withdrawn/declined projects and reason codes.</x:v>
      </x:c>
    </x:row>
    <x:row r="49" ht="21.600000381469727" hidden="0" customHeight="1">
      <x:c r="A49" s="38" t="str">
        <x:v>R6</x:v>
      </x:c>
      <x:c r="B49" s="38" t="str">
        <x:v>Grants, CIP incentives and contingency mapping</x:v>
      </x:c>
      <x:c r="C49" s="38" t="str">
        <x:v>Community Development &amp; Grants; Planning; Finance</x:v>
      </x:c>
      <x:c r="D49" s="38" t="str">
        <x:v>2020-01-01 to 2026-08-20</x:v>
      </x:c>
      <x:c r="E49" s="38" t="str">
        <x:v>Native CSV/XLSX/export + searchable PDFs + index/data dictionary</x:v>
      </x:c>
      <x:c r="F49" s="38" t="str">
        <x:v>Search and processing direction</x:v>
      </x:c>
      <x:c r="G49" s="38" t="str">
        <x:v>Search shared drives, project systems, ERP/financial systems, procurement systems, records-management repositories and official email accounts of the responsible project/program managers where responsive records are not in the systems of record.</x:v>
      </x:c>
    </x:row>
    <x:row r="50" ht="21.600000381469727" hidden="0" customHeight="1">
      <x:c r="A50" s="36" t="str">
        <x:v>R6</x:v>
      </x:c>
      <x:c r="B50" s="36" t="str">
        <x:v>Grants, CIP incentives and contingency mapping</x:v>
      </x:c>
      <x:c r="C50" s="36" t="str">
        <x:v>Community Development &amp; Grants; Planning; Finance</x:v>
      </x:c>
      <x:c r="D50" s="36" t="str">
        <x:v>2020-01-01 to 2026-08-20</x:v>
      </x:c>
      <x:c r="E50" s="36" t="str">
        <x:v>Native CSV/XLSX/export + searchable PDFs + index/data dictionary</x:v>
      </x:c>
      <x:c r="F50" s="36" t="str">
        <x:v>Search and processing direction</x:v>
      </x:c>
      <x:c r="G50" s="36" t="str">
        <x:v>Provide a list of custodians, systems searched, date search completed and any retention/destruction schedule affecting the period.</x:v>
      </x:c>
    </x:row>
    <x:row r="51" ht="21.600000381469727" hidden="0" customHeight="1">
      <x:c r="A51" s="38" t="str">
        <x:v>R6</x:v>
      </x:c>
      <x:c r="B51" s="38" t="str">
        <x:v>Grants, CIP incentives and contingency mapping</x:v>
      </x:c>
      <x:c r="C51" s="38" t="str">
        <x:v>Community Development &amp; Grants; Planning; Finance</x:v>
      </x:c>
      <x:c r="D51" s="38" t="str">
        <x:v>2020-01-01 to 2026-08-20</x:v>
      </x:c>
      <x:c r="E51" s="38" t="str">
        <x:v>Native CSV/XLSX/export + searchable PDFs + index/data dictionary</x:v>
      </x:c>
      <x:c r="F51" s="38" t="str">
        <x:v>Search and processing direction</x:v>
      </x:c>
      <x:c r="G51" s="38" t="str">
        <x:v>If a field is not held, mark it 'not held' rather than leaving it blank; if records are withheld, identify the MFIPPA exemption and number of records/pages affected.</x:v>
      </x:c>
    </x:row>
    <x:row r="52" ht="21.600000381469727" hidden="0" customHeight="1">
      <x:c r="A52" s="36" t="str">
        <x:v>R6</x:v>
      </x:c>
      <x:c r="B52" s="36" t="str">
        <x:v>Grants, CIP incentives and contingency mapping</x:v>
      </x:c>
      <x:c r="C52" s="36" t="str">
        <x:v>Community Development &amp; Grants; Planning; Finance</x:v>
      </x:c>
      <x:c r="D52" s="36" t="str">
        <x:v>2020-01-01 to 2026-08-20</x:v>
      </x:c>
      <x:c r="E52" s="36" t="str">
        <x:v>Native CSV/XLSX/export + searchable PDFs + index/data dictionary</x:v>
      </x:c>
      <x:c r="F52" s="36" t="str">
        <x:v>Search and processing direction</x:v>
      </x:c>
      <x:c r="G52" s="36" t="str">
        <x:v>Please contact the requester before incurring fees above $100 and provide options to narrow by project, year or record type.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8" hidden="0" customWidth="1"/>
    <x:col min="7" max="7" width="16" hidden="0" customWidth="1"/>
    <x:col min="8" max="8" width="16" hidden="0" customWidth="1"/>
    <x:col min="9" max="9" width="12" hidden="0" customWidth="1"/>
    <x:col min="10" max="10" width="48" hidden="0" customWidth="1"/>
  </x:cols>
  <x:sheetData>
    <x:row r="1" ht="34" customHeight="1">
      <x:c r="A1" s="3" t="str">
        <x:v>Reproducible Calculations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Live formulas recalculate from visible inputs and reconcile to the published result.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15" hidden="0" customHeight="1">
      <x:c r="A4" s="27" t="str">
        <x:v>Measure</x:v>
      </x:c>
      <x:c r="B4" s="28" t="str">
        <x:v>Input A</x:v>
      </x:c>
      <x:c r="C4" s="28" t="str">
        <x:v>Input B</x:v>
      </x:c>
      <x:c r="D4" s="28" t="str">
        <x:v>Input C</x:v>
      </x:c>
      <x:c r="E4" s="28" t="str">
        <x:v>Input D</x:v>
      </x:c>
      <x:c r="F4" s="28" t="str">
        <x:v>Formula</x:v>
      </x:c>
      <x:c r="G4" s="28" t="str">
        <x:v>Calculated</x:v>
      </x:c>
      <x:c r="H4" s="28" t="str">
        <x:v>Published</x:v>
      </x:c>
      <x:c r="I4" s="28" t="str">
        <x:v>Check</x:v>
      </x:c>
      <x:c r="J4" s="29" t="str">
        <x:v>Caveat</x:v>
      </x:c>
    </x:row>
    <x:row r="5" ht="15" hidden="0" customHeight="1">
      <x:c r="A5" s="37" t="str">
        <x:v>Infrastructure gap, 2019→2023</x:v>
      </x:c>
      <x:c r="B5" s="37" t="n">
        <x:v>946.1</x:v>
      </x:c>
      <x:c r="C5" s="37" t="n">
        <x:v>568.8</x:v>
      </x:c>
      <x:c r="D5" s="37" t="str"/>
      <x:c r="E5" s="37" t="str"/>
      <x:c r="F5" s="37" t="str">
        <x:v>(A−B)÷B</x:v>
      </x:c>
      <x:c r="G5" s="42" t="n">
        <x:f>(B5-C5)/C5</x:f>
        <x:v>0.663326300984529</x:v>
      </x:c>
      <x:c r="H5" s="42" t="n">
        <x:v>0.6633</x:v>
      </x:c>
      <x:c r="I5" s="37" t="str">
        <x:f>IF(ABS(G5-H5)&lt;0.001,"PASS","CHECK")</x:f>
        <x:v>PASS</x:v>
      </x:c>
      <x:c r="J5" s="37" t="str">
        <x:v>Published plan-cycle values</x:v>
      </x:c>
    </x:row>
    <x:row r="6" ht="15" hidden="0" customHeight="1">
      <x:c r="A6" s="36" t="str">
        <x:v>Infrastructure gap, 2014→2023</x:v>
      </x:c>
      <x:c r="B6" s="36" t="n">
        <x:v>946.1</x:v>
      </x:c>
      <x:c r="C6" s="36" t="n">
        <x:v>466.1</x:v>
      </x:c>
      <x:c r="D6" s="36" t="str"/>
      <x:c r="E6" s="36" t="str"/>
      <x:c r="F6" s="36" t="str">
        <x:v>(A−B)÷B</x:v>
      </x:c>
      <x:c r="G6" s="43" t="n">
        <x:f>(B6-C6)/C6</x:f>
        <x:v>1.0298219266251876</x:v>
      </x:c>
      <x:c r="H6" s="43" t="n">
        <x:v>1.0298</x:v>
      </x:c>
      <x:c r="I6" s="36" t="str">
        <x:f>IF(ABS(G6-H6)&lt;0.001,"PASS","CHECK")</x:f>
        <x:v>PASS</x:v>
      </x:c>
      <x:c r="J6" s="36" t="str">
        <x:v>Published plan-cycle values</x:v>
      </x:c>
    </x:row>
    <x:row r="7" ht="15" hidden="0" customHeight="1">
      <x:c r="A7" s="38" t="str">
        <x:v>2025 PSAB surplus variance ($M)</x:v>
      </x:c>
      <x:c r="B7" s="38" t="n">
        <x:v>463.734</x:v>
      </x:c>
      <x:c r="C7" s="38" t="n">
        <x:v>281.085</x:v>
      </x:c>
      <x:c r="D7" s="38" t="str"/>
      <x:c r="E7" s="38" t="str"/>
      <x:c r="F7" s="38" t="str">
        <x:v>A−B</x:v>
      </x:c>
      <x:c r="G7" s="45" t="n">
        <x:f>B7-C7</x:f>
        <x:v>182.649</x:v>
      </x:c>
      <x:c r="H7" s="45" t="n">
        <x:v>182.649</x:v>
      </x:c>
      <x:c r="I7" s="38" t="str">
        <x:f>IF(ABS(G7-H7)&lt;0.001,"PASS","CHECK")</x:f>
        <x:v>PASS</x:v>
      </x:c>
      <x:c r="J7" s="38" t="str">
        <x:v>PSAB annual surplus</x:v>
      </x:c>
    </x:row>
    <x:row r="8" ht="15" hidden="0" customHeight="1">
      <x:c r="A8" s="36" t="str">
        <x:v>2025 PSAB surplus variance %</x:v>
      </x:c>
      <x:c r="B8" s="36" t="n">
        <x:v>463.734</x:v>
      </x:c>
      <x:c r="C8" s="36" t="n">
        <x:v>281.085</x:v>
      </x:c>
      <x:c r="D8" s="36" t="str"/>
      <x:c r="E8" s="36" t="str"/>
      <x:c r="F8" s="36" t="str">
        <x:v>(A−B)÷B</x:v>
      </x:c>
      <x:c r="G8" s="43" t="n">
        <x:f>(B8-C8)/C8</x:f>
        <x:v>0.6497998825977908</x:v>
      </x:c>
      <x:c r="H8" s="43" t="n">
        <x:v>0.6498</x:v>
      </x:c>
      <x:c r="I8" s="36" t="str">
        <x:f>IF(ABS(G8-H8)&lt;0.001,"PASS","CHECK")</x:f>
        <x:v>PASS</x:v>
      </x:c>
      <x:c r="J8" s="36" t="str">
        <x:v>Not tax-supported free cash</x:v>
      </x:c>
    </x:row>
    <x:row r="9" ht="15" hidden="0" customHeight="1">
      <x:c r="A9" s="38" t="str">
        <x:v>Procurement no-value rate</x:v>
      </x:c>
      <x:c r="B9" s="38" t="n">
        <x:v>1394</x:v>
      </x:c>
      <x:c r="C9" s="38" t="n">
        <x:v>1978</x:v>
      </x:c>
      <x:c r="D9" s="38" t="str"/>
      <x:c r="E9" s="38" t="str"/>
      <x:c r="F9" s="38" t="str">
        <x:v>A÷B</x:v>
      </x:c>
      <x:c r="G9" s="44" t="n">
        <x:f>B9/C9</x:f>
        <x:v>0.704752275025278</x:v>
      </x:c>
      <x:c r="H9" s="44" t="n">
        <x:v>0.70475</x:v>
      </x:c>
      <x:c r="I9" s="38" t="str">
        <x:f>IF(ABS(G9-H9)&lt;0.001,"PASS","CHECK")</x:f>
        <x:v>PASS</x:v>
      </x:c>
      <x:c r="J9" s="38" t="str">
        <x:v>Scraped posted population</x:v>
      </x:c>
    </x:row>
    <x:row r="10" ht="15" hidden="0" customHeight="1">
      <x:c r="A10" s="36" t="str">
        <x:v>Top-10 known-value share</x:v>
      </x:c>
      <x:c r="B10" s="36" t="n">
        <x:v>732.1</x:v>
      </x:c>
      <x:c r="C10" s="36" t="n">
        <x:v>1022.3</x:v>
      </x:c>
      <x:c r="D10" s="36" t="str"/>
      <x:c r="E10" s="36" t="str"/>
      <x:c r="F10" s="36" t="str">
        <x:v>A÷B</x:v>
      </x:c>
      <x:c r="G10" s="43" t="n">
        <x:f>B10/C10</x:f>
        <x:v>0.7161302944341192</x:v>
      </x:c>
      <x:c r="H10" s="43" t="n">
        <x:v>0.7161</x:v>
      </x:c>
      <x:c r="I10" s="36" t="str">
        <x:f>IF(ABS(G10-H10)&lt;0.001,"PASS","CHECK")</x:f>
        <x:v>PASS</x:v>
      </x:c>
      <x:c r="J10" s="36" t="str">
        <x:v>Not total procurement</x:v>
      </x:c>
    </x:row>
    <x:row r="11" ht="15" hidden="0" customHeight="1">
      <x:c r="A11" s="38" t="str">
        <x:v>Construction known-value share</x:v>
      </x:c>
      <x:c r="B11" s="38" t="n">
        <x:v>964.1</x:v>
      </x:c>
      <x:c r="C11" s="38" t="n">
        <x:v>1022.3</x:v>
      </x:c>
      <x:c r="D11" s="38" t="str"/>
      <x:c r="E11" s="38" t="str"/>
      <x:c r="F11" s="38" t="str">
        <x:v>A÷B</x:v>
      </x:c>
      <x:c r="G11" s="44" t="n">
        <x:f>B11/C11</x:f>
        <x:v>0.9430695490560501</x:v>
      </x:c>
      <x:c r="H11" s="44" t="n">
        <x:v>0.9431</x:v>
      </x:c>
      <x:c r="I11" s="38" t="str">
        <x:f>IF(ABS(G11-H11)&lt;0.001,"PASS","CHECK")</x:f>
        <x:v>PASS</x:v>
      </x:c>
      <x:c r="J11" s="38" t="str">
        <x:v>Known-value slice</x:v>
      </x:c>
    </x:row>
    <x:row r="12" ht="15" hidden="0" customHeight="1">
      <x:c r="A12" s="36" t="str">
        <x:v>DC 2025 net change ($M)</x:v>
      </x:c>
      <x:c r="B12" s="36" t="n">
        <x:v>68.5</x:v>
      </x:c>
      <x:c r="C12" s="36" t="n">
        <x:v>106.2</x:v>
      </x:c>
      <x:c r="D12" s="36" t="str"/>
      <x:c r="E12" s="36" t="str"/>
      <x:c r="F12" s="36" t="str">
        <x:v>A−B</x:v>
      </x:c>
      <x:c r="G12" s="46" t="n">
        <x:f>B12-C12</x:f>
        <x:v>-37.7</x:v>
      </x:c>
      <x:c r="H12" s="46" t="n">
        <x:v>-37.7</x:v>
      </x:c>
      <x:c r="I12" s="36" t="str">
        <x:f>IF(ABS(G12-H12)&lt;0.001,"PASS","CHECK")</x:f>
        <x:v>PASS</x:v>
      </x:c>
      <x:c r="J12" s="36" t="str">
        <x:v>Contribution less disbursement</x:v>
      </x:c>
    </x:row>
    <x:row r="13" ht="15" hidden="0" customHeight="1">
      <x:c r="A13" s="38" t="str">
        <x:v>DC high-stress net change ($M)</x:v>
      </x:c>
      <x:c r="B13" s="38" t="n">
        <x:v>68.5</x:v>
      </x:c>
      <x:c r="C13" s="38" t="n">
        <x:v>106.2</x:v>
      </x:c>
      <x:c r="D13" s="38" t="n">
        <x:v>0.8</x:v>
      </x:c>
      <x:c r="E13" s="38" t="n">
        <x:v>1.1</x:v>
      </x:c>
      <x:c r="F13" s="38" t="str">
        <x:v>A×C−B×D</x:v>
      </x:c>
      <x:c r="G13" s="45" t="n">
        <x:f>B13*D13-C13*E13</x:f>
        <x:v>-62.02</x:v>
      </x:c>
      <x:c r="H13" s="45" t="n">
        <x:v>-62.02</x:v>
      </x:c>
      <x:c r="I13" s="38" t="str">
        <x:f>IF(ABS(G13-H13)&lt;0.001,"PASS","CHECK")</x:f>
        <x:v>PASS</x:v>
      </x:c>
      <x:c r="J13" s="38" t="str">
        <x:v>Sensitivity, not forecast</x:v>
      </x:c>
    </x:row>
    <x:row r="14" ht="15" hidden="0" customHeight="1">
      <x:c r="A14" s="36" t="str">
        <x:v>DC recovery net change ($M)</x:v>
      </x:c>
      <x:c r="B14" s="36" t="n">
        <x:v>68.5</x:v>
      </x:c>
      <x:c r="C14" s="36" t="n">
        <x:v>106.2</x:v>
      </x:c>
      <x:c r="D14" s="36" t="n">
        <x:v>1.3</x:v>
      </x:c>
      <x:c r="E14" s="36" t="str"/>
      <x:c r="F14" s="36" t="str">
        <x:v>A×C−B</x:v>
      </x:c>
      <x:c r="G14" s="46" t="n">
        <x:f>B14*D14-C14</x:f>
        <x:v>-17.150000000000006</x:v>
      </x:c>
      <x:c r="H14" s="46" t="n">
        <x:v>-17.15</x:v>
      </x:c>
      <x:c r="I14" s="36" t="str">
        <x:f>IF(ABS(G14-H14)&lt;0.001,"PASS","CHECK")</x:f>
        <x:v>PASS</x:v>
      </x:c>
      <x:c r="J14" s="36" t="str">
        <x:v>Sensitivity, not forecast</x:v>
      </x:c>
    </x:row>
    <x:row r="15" ht="15" hidden="0" customHeight="1">
      <x:c r="A15" s="38" t="str">
        <x:v>HAF target overage (units)</x:v>
      </x:c>
      <x:c r="B15" s="38" t="n">
        <x:v>4284</x:v>
      </x:c>
      <x:c r="C15" s="38" t="n">
        <x:v>3991</x:v>
      </x:c>
      <x:c r="D15" s="38" t="str"/>
      <x:c r="E15" s="38" t="str"/>
      <x:c r="F15" s="38" t="str">
        <x:v>A−B</x:v>
      </x:c>
      <x:c r="G15" s="38" t="n">
        <x:f>B15-C15</x:f>
        <x:v>293</x:v>
      </x:c>
      <x:c r="H15" s="38" t="n">
        <x:v>293</x:v>
      </x:c>
      <x:c r="I15" s="38" t="str">
        <x:f>IF(ABS(G15-H15)&lt;0.001,"PASS","CHECK")</x:f>
        <x:v>PASS</x:v>
      </x:c>
      <x:c r="J15" s="38" t="str">
        <x:v>Permit measure</x:v>
      </x:c>
    </x:row>
    <x:row r="16" ht="15" hidden="0" customHeight="1">
      <x:c r="A16" s="36" t="str">
        <x:v>HAF overage %</x:v>
      </x:c>
      <x:c r="B16" s="36" t="n">
        <x:v>4284</x:v>
      </x:c>
      <x:c r="C16" s="36" t="n">
        <x:v>3991</x:v>
      </x:c>
      <x:c r="D16" s="36" t="str"/>
      <x:c r="E16" s="36" t="str"/>
      <x:c r="F16" s="36" t="str">
        <x:v>(A−B)÷B</x:v>
      </x:c>
      <x:c r="G16" s="43" t="n">
        <x:f>(B16-C16)/C16</x:f>
        <x:v>0.07341518416436983</x:v>
      </x:c>
      <x:c r="H16" s="43" t="n">
        <x:v>0.0734</x:v>
      </x:c>
      <x:c r="I16" s="36" t="str">
        <x:f>IF(ABS(G16-H16)&lt;0.001,"PASS","CHECK")</x:f>
        <x:v>PASS</x:v>
      </x:c>
      <x:c r="J16" s="36" t="str">
        <x:v>Permit measure</x:v>
      </x:c>
    </x:row>
    <x:row r="17" ht="15" hidden="0" customHeight="1">
      <x:c r="A17" s="38" t="str">
        <x:v>Affordable stages stated</x:v>
      </x:c>
      <x:c r="B17" s="38" t="n">
        <x:v>675</x:v>
      </x:c>
      <x:c r="C17" s="38" t="n">
        <x:v>1360</x:v>
      </x:c>
      <x:c r="D17" s="38" t="str"/>
      <x:c r="E17" s="38" t="str"/>
      <x:c r="F17" s="38" t="str">
        <x:v>A+B</x:v>
      </x:c>
      <x:c r="G17" s="38" t="n">
        <x:f>B17+C17</x:f>
        <x:v>2035</x:v>
      </x:c>
      <x:c r="H17" s="38" t="n">
        <x:v>2035</x:v>
      </x:c>
      <x:c r="I17" s="38" t="str">
        <x:f>IF(ABS(G17-H17)&lt;0.001,"PASS","CHECK")</x:f>
        <x:v>PASS</x:v>
      </x:c>
      <x:c r="J17" s="38" t="str">
        <x:v>In progress plus planning</x:v>
      </x:c>
    </x:row>
    <x:row r="18" ht="15" hidden="0" customHeight="1">
      <x:c r="A18" s="36" t="str">
        <x:v>Affordable unclassified remainder</x:v>
      </x:c>
      <x:c r="B18" s="36" t="n">
        <x:v>2576</x:v>
      </x:c>
      <x:c r="C18" s="36" t="n">
        <x:v>675</x:v>
      </x:c>
      <x:c r="D18" s="36" t="n">
        <x:v>1360</x:v>
      </x:c>
      <x:c r="E18" s="36" t="str"/>
      <x:c r="F18" s="36" t="str">
        <x:v>A−B−C</x:v>
      </x:c>
      <x:c r="G18" s="36" t="n">
        <x:f>B18-C18-D18</x:f>
        <x:v>541</x:v>
      </x:c>
      <x:c r="H18" s="36" t="n">
        <x:v>541</x:v>
      </x:c>
      <x:c r="I18" s="36" t="str">
        <x:f>IF(ABS(G18-H18)&lt;0.001,"PASS","CHECK")</x:f>
        <x:v>PASS</x:v>
      </x:c>
      <x:c r="J18" s="36" t="str">
        <x:v>Other stages not broken out</x:v>
      </x:c>
    </x:row>
    <x:row r="19" ht="15" hidden="0" customHeight="1">
      <x:c r="A19" s="38" t="str">
        <x:v>Multi-year grant ledger ($)</x:v>
      </x:c>
      <x:c r="B19" s="38" t="str"/>
      <x:c r="C19" s="38" t="str"/>
      <x:c r="D19" s="38" t="str"/>
      <x:c r="E19" s="38" t="str"/>
      <x:c r="F19" s="38" t="str">
        <x:v>SUM grants</x:v>
      </x:c>
      <x:c r="G19" s="41" t="n">
        <x:f>SUM('Grants Multi-Year'!$B$5:$B$46)</x:f>
        <x:v>9200000</x:v>
      </x:c>
      <x:c r="H19" s="41" t="n">
        <x:v>9200000</x:v>
      </x:c>
      <x:c r="I19" s="38" t="str">
        <x:f>IF(ABS(G19-H19)&lt;0.001,"PASS","CHECK")</x:f>
        <x:v>PASS</x:v>
      </x:c>
      <x:c r="J19" s="38" t="str">
        <x:v>42 published allocations</x:v>
      </x:c>
    </x:row>
    <x:row r="20" ht="15" hidden="0" customHeight="1">
      <x:c r="A20" s="36" t="str">
        <x:v>LPS strategic completion</x:v>
      </x:c>
      <x:c r="B20" s="36" t="n">
        <x:v>288</x:v>
      </x:c>
      <x:c r="C20" s="36" t="n">
        <x:v>375</x:v>
      </x:c>
      <x:c r="D20" s="36" t="str"/>
      <x:c r="E20" s="36" t="str"/>
      <x:c r="F20" s="36" t="str">
        <x:v>A÷B</x:v>
      </x:c>
      <x:c r="G20" s="43" t="n">
        <x:f>B20/C20</x:f>
        <x:v>0.768</x:v>
      </x:c>
      <x:c r="H20" s="43" t="n">
        <x:v>0.768</x:v>
      </x:c>
      <x:c r="I20" s="36" t="str">
        <x:f>IF(ABS(G20-H20)&lt;0.001,"PASS","CHECK")</x:f>
        <x:v>PASS</x:v>
      </x:c>
      <x:c r="J20" s="36" t="str">
        <x:v>288 of 375 deliverables</x:v>
      </x:c>
    </x:row>
  </x:sheetData>
  <x:mergeCells>
    <x:mergeCell ref="A1:J1"/>
    <x:mergeCell ref="A2:J2"/>
  </x:mergeCells>
  <x:conditionalFormatting sqref="I5:I20">
    <x:cfRule type="containsText" dxfId="2" priority="1" operator="containsText" text="PASS"/>
    <x:cfRule type="containsText" dxfId="3" priority="2" operator="containsText" text="CHECK"/>
  </x:conditionalFormatting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" t="str">
        <x:v>London Public-Records Ledger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Final Public Edition 5.0 | Machine-readable publication dashboard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52" t="str">
        <x:v>12 / 12</x:v>
      </x:c>
      <x:c r="B4" s="53"/>
      <x:c r="D4" s="52" t="str">
        <x:v>8</x:v>
      </x:c>
      <x:c r="E4" s="53"/>
      <x:c r="G4" s="52" t="str">
        <x:v>4</x:v>
      </x:c>
      <x:c r="H4" s="53"/>
    </x:row>
    <x:row r="5">
      <x:c r="A5" s="56" t="str">
        <x:v>Research asks dispositioned</x:v>
      </x:c>
      <x:c r="B5" s="56"/>
      <x:c r="D5" s="56" t="str">
        <x:v>Built from public records</x:v>
      </x:c>
      <x:c r="E5" s="56"/>
      <x:c r="G5" s="56" t="str">
        <x:v>Records-dependent</x:v>
      </x:c>
      <x:c r="H5" s="56"/>
    </x:row>
    <x:row r="8">
      <x:c r="A8" s="58" t="str">
        <x:v>Capital plan support type</x:v>
      </x:c>
      <x:c r="B8" s="58" t="str">
        <x:v>$ millions</x:v>
      </x:c>
    </x:row>
    <x:row r="9">
      <x:c r="A9" s="59" t="str">
        <x:v>Property-tax supported</x:v>
      </x:c>
      <x:c r="B9" s="60" t="n">
        <x:v>3588</x:v>
      </x:c>
    </x:row>
    <x:row r="10">
      <x:c r="A10" s="59" t="str">
        <x:v>Water supported</x:v>
      </x:c>
      <x:c r="B10" s="60" t="n">
        <x:v>707</x:v>
      </x:c>
    </x:row>
    <x:row r="11">
      <x:c r="A11" s="59" t="str">
        <x:v>Wastewater and treatment</x:v>
      </x:c>
      <x:c r="B11" s="60" t="n">
        <x:v>1469</x:v>
      </x:c>
    </x:row>
    <x:row r="14">
      <x:c r="A14" s="62" t="str">
        <x:v>GOVERNING CONCLUSION</x:v>
      </x:c>
      <x:c r="B14" s="62"/>
    </x:row>
    <x:row r="15">
      <x:c r="A15" s="65" t="str">
        <x:v>The record supports a material disclosure-and-performance-measurement problem. It does not, by itself, establish fraud, corruption, favouritism or waste. The strongest next move is targeted disclosure and traceable reconciliation—not allegation.</x:v>
      </x:c>
      <x:c r="B15" s="65"/>
    </x:row>
    <x:row r="16">
      <x:c r="A16" s="65"/>
      <x:c r="B16" s="65"/>
    </x:row>
    <x:row r="17">
      <x:c r="A17" s="65"/>
      <x:c r="B17" s="65"/>
    </x:row>
    <x:row r="18">
      <x:c r="A18" s="65"/>
      <x:c r="B18" s="65"/>
    </x:row>
  </x:sheetData>
  <x:mergeCells>
    <x:mergeCell ref="A1:J1"/>
    <x:mergeCell ref="A2:J2"/>
    <x:mergeCell ref="A4:B4"/>
    <x:mergeCell ref="A5:B5"/>
    <x:mergeCell ref="D4:E4"/>
    <x:mergeCell ref="D5:E5"/>
    <x:mergeCell ref="G4:H4"/>
    <x:mergeCell ref="G5:H5"/>
    <x:mergeCell ref="A14:B14"/>
    <x:mergeCell ref="A15:B18"/>
  </x:mergeCells>
  <x:pageMargins left="0.7" right="0.7" top="0.75" bottom="0.75" header="0.3" footer="0.3"/>
  <x:drawing xmlns:r="http://schemas.openxmlformats.org/officeDocument/2006/relationships" r:id="R358ef59967404539"/>
</x:worksheet>
</file>